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4.219\planificacion_estrategica\1. GESTIÓN PLANIFICACIÓN\17. PLAN RIESGOS\2024\3. Envío a la Autoridad\"/>
    </mc:Choice>
  </mc:AlternateContent>
  <bookViews>
    <workbookView xWindow="0" yWindow="0" windowWidth="20490" windowHeight="7650" firstSheet="1" activeTab="1"/>
  </bookViews>
  <sheets>
    <sheet name="Inf. STECSDI" sheetId="18" state="hidden" r:id="rId1"/>
    <sheet name="Matriz de Riesgos STECSDI" sheetId="1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1" hidden="1">'Matriz de Riesgos STECSDI'!$A$10:$AB$34</definedName>
    <definedName name="A8xB8" localSheetId="0">#REF!</definedName>
    <definedName name="A8xB8" localSheetId="1">#REF!</definedName>
    <definedName name="A8xB8">#REF!</definedName>
    <definedName name="ACCIONES">'Inf. STECSDI'!$O$3:$O$7</definedName>
    <definedName name="Afectacion">'Inf. STECSDI'!$L$3:$L$4</definedName>
    <definedName name="_xlnm.Print_Area" localSheetId="1">'Matriz de Riesgos STECSDI'!$B$15:$F$30</definedName>
    <definedName name="CLASIFICACION">'Inf. STECSDI'!$C$3:$C$42</definedName>
    <definedName name="Clasificacion_GPR">'Inf. STECSDI'!$C$3:$C$41</definedName>
    <definedName name="Clasificación_GPR" localSheetId="0">'Inf. STECSDI'!$C$3:$C$41</definedName>
    <definedName name="Clasificación_GPR">#REF!</definedName>
    <definedName name="Clasificación_GPR2">'Inf. STECSDI'!$C$3:$C$41</definedName>
    <definedName name="CLASIFICACIÓN_RIESGO">'Inf. STECSDI'!$C$3:$C$41</definedName>
    <definedName name="CONTROLES" localSheetId="0">#REF!</definedName>
    <definedName name="CONTROLES" localSheetId="1">'Matriz de Riesgos STECSDI'!#REF!</definedName>
    <definedName name="CONTROLES">#REF!</definedName>
    <definedName name="Coordinación_General_Administrativa_Financiera" localSheetId="0">#REF!</definedName>
    <definedName name="Coordinación_General_Administrativa_Financiera" localSheetId="1">#REF!</definedName>
    <definedName name="Coordinación_General_Administrativa_Financiera">#REF!</definedName>
    <definedName name="Coordinación_General_de_Asesoría_Jurídica" localSheetId="0">#REF!</definedName>
    <definedName name="Coordinación_General_de_Asesoría_Jurídica" localSheetId="1">#REF!</definedName>
    <definedName name="Coordinación_General_de_Asesoría_Jurídica">#REF!</definedName>
    <definedName name="Coordinación_General_de_Planificación_y_Gestión_Estratégica" localSheetId="0">#REF!</definedName>
    <definedName name="Coordinación_General_de_Planificación_y_Gestión_Estratégica" localSheetId="1">#REF!</definedName>
    <definedName name="Coordinación_General_de_Planificación_y_Gestión_Estratégica">#REF!</definedName>
    <definedName name="Coordinación_General_de_Servicios" localSheetId="0">#REF!</definedName>
    <definedName name="Coordinación_General_de_Servicios" localSheetId="1">#REF!</definedName>
    <definedName name="Coordinación_General_de_Servicios">#REF!</definedName>
    <definedName name="Coordinación_General_de_Tecnologías_de_Información_y_Comunicación" localSheetId="0">#REF!</definedName>
    <definedName name="Coordinación_General_de_Tecnologías_de_Información_y_Comunicación" localSheetId="1">#REF!</definedName>
    <definedName name="Coordinación_General_de_Tecnologías_de_Información_y_Comunicación">#REF!</definedName>
    <definedName name="Coordinación_Zonal_1_" localSheetId="0">#REF!</definedName>
    <definedName name="Coordinación_Zonal_1_" localSheetId="1">#REF!</definedName>
    <definedName name="Coordinación_Zonal_1_">#REF!</definedName>
    <definedName name="Coordinación_Zonal_2" localSheetId="0">#REF!</definedName>
    <definedName name="Coordinación_Zonal_2" localSheetId="1">#REF!</definedName>
    <definedName name="Coordinación_Zonal_2">#REF!</definedName>
    <definedName name="Coordinación_Zonal_3" localSheetId="0">#REF!</definedName>
    <definedName name="Coordinación_Zonal_3" localSheetId="1">#REF!</definedName>
    <definedName name="Coordinación_Zonal_3">#REF!</definedName>
    <definedName name="Coordinación_Zonal_4" localSheetId="0">#REF!</definedName>
    <definedName name="Coordinación_Zonal_4" localSheetId="1">#REF!</definedName>
    <definedName name="Coordinación_Zonal_4">#REF!</definedName>
    <definedName name="Coordinación_Zonal_5_y_8" localSheetId="0">#REF!</definedName>
    <definedName name="Coordinación_Zonal_5_y_8" localSheetId="1">#REF!</definedName>
    <definedName name="Coordinación_Zonal_5_y_8">#REF!</definedName>
    <definedName name="Coordinación_Zonal_6" localSheetId="0">#REF!</definedName>
    <definedName name="Coordinación_Zonal_6" localSheetId="1">#REF!</definedName>
    <definedName name="Coordinación_Zonal_6">#REF!</definedName>
    <definedName name="Coordinación_Zonal_7" localSheetId="0">#REF!</definedName>
    <definedName name="Coordinación_Zonal_7" localSheetId="1">#REF!</definedName>
    <definedName name="Coordinación_Zonal_7">#REF!</definedName>
    <definedName name="Coordinación_Zonal_9" localSheetId="0">#REF!</definedName>
    <definedName name="Coordinación_Zonal_9" localSheetId="1">#REF!</definedName>
    <definedName name="Coordinación_Zonal_9">#REF!</definedName>
    <definedName name="CUENTA">[1]pucq!$A$2:$B$1158</definedName>
    <definedName name="dfdd">[2]Hoja1!$B$113:$B$145</definedName>
    <definedName name="DIGERCIC" localSheetId="0">'Inf. STECSDI'!#REF!</definedName>
    <definedName name="DIGERCIC" localSheetId="1">#REF!</definedName>
    <definedName name="DIGERCIC">#REF!</definedName>
    <definedName name="Dirección_Administrativa" localSheetId="0">'Inf. STECSDI'!#REF!</definedName>
    <definedName name="Dirección_Administrativa">#REF!</definedName>
    <definedName name="Dirección_Administrativa_" localSheetId="0">#REF!</definedName>
    <definedName name="Dirección_Administrativa_" localSheetId="1">#REF!</definedName>
    <definedName name="Dirección_Administrativa_">#REF!</definedName>
    <definedName name="Dirección_de_Administración_de_Recursos_Humano" localSheetId="0">#REF!</definedName>
    <definedName name="Dirección_de_Administración_de_Recursos_Humano" localSheetId="1">#REF!</definedName>
    <definedName name="Dirección_de_Administración_de_Recursos_Humano">#REF!</definedName>
    <definedName name="Dirección_de_Asesoría_Jurídica_" localSheetId="0">#REF!</definedName>
    <definedName name="Dirección_de_Asesoría_Jurídica_" localSheetId="1">#REF!</definedName>
    <definedName name="Dirección_de_Asesoría_Jurídica_">#REF!</definedName>
    <definedName name="Dirección_de_Comunicación_Social" localSheetId="0">#REF!</definedName>
    <definedName name="Dirección_de_Comunicación_Social" localSheetId="1">#REF!</definedName>
    <definedName name="Dirección_de_Comunicación_Social">#REF!</definedName>
    <definedName name="Dirección_de_Gestión_de_Información_Registral" localSheetId="0">#REF!</definedName>
    <definedName name="Dirección_de_Gestión_de_Información_Registral" localSheetId="1">#REF!</definedName>
    <definedName name="Dirección_de_Gestión_de_Información_Registral">#REF!</definedName>
    <definedName name="Dirección_de_Gestión_de_TI_" localSheetId="0">#REF!</definedName>
    <definedName name="Dirección_de_Gestión_de_TI_" localSheetId="1">#REF!</definedName>
    <definedName name="Dirección_de_Gestión_de_TI_">#REF!</definedName>
    <definedName name="Dirección_de_Gestión_del_Cambio_de_Cultura_Organizativa" localSheetId="0">#REF!</definedName>
    <definedName name="Dirección_de_Gestión_del_Cambio_de_Cultura_Organizativa" localSheetId="1">#REF!</definedName>
    <definedName name="Dirección_de_Gestión_del_Cambio_de_Cultura_Organizativa">#REF!</definedName>
    <definedName name="Dirección_de_Infraestructura_y_Operaciones_TI_" localSheetId="0">#REF!</definedName>
    <definedName name="Dirección_de_Infraestructura_y_Operaciones_TI_" localSheetId="1">#REF!</definedName>
    <definedName name="Dirección_de_Infraestructura_y_Operaciones_TI_">#REF!</definedName>
    <definedName name="Dirección_de_Investigación_Civil_y_Monitoreo" localSheetId="0">#REF!</definedName>
    <definedName name="Dirección_de_Investigación_Civil_y_Monitoreo" localSheetId="1">#REF!</definedName>
    <definedName name="Dirección_de_Investigación_Civil_y_Monitoreo">#REF!</definedName>
    <definedName name="Dirección_de_Patrocinio_y_Normativa_" localSheetId="0">#REF!</definedName>
    <definedName name="Dirección_de_Patrocinio_y_Normativa_" localSheetId="1">#REF!</definedName>
    <definedName name="Dirección_de_Patrocinio_y_Normativa_">#REF!</definedName>
    <definedName name="Dirección_de_Planificación_e_Inversión_" localSheetId="0">#REF!</definedName>
    <definedName name="Dirección_de_Planificación_e_Inversión_" localSheetId="1">#REF!</definedName>
    <definedName name="Dirección_de_Planificación_e_Inversión_">#REF!</definedName>
    <definedName name="Dirección_de_Seguimiento_de_Planes_Programas_y_Proyectos_" localSheetId="0">#REF!</definedName>
    <definedName name="Dirección_de_Seguimiento_de_Planes_Programas_y_Proyectos_" localSheetId="1">#REF!</definedName>
    <definedName name="Dirección_de_Seguimiento_de_Planes_Programas_y_Proyectos_">#REF!</definedName>
    <definedName name="Dirección_de_Servicios_de_Identificación_y_Cedulación_" localSheetId="0">#REF!</definedName>
    <definedName name="Dirección_de_Servicios_de_Identificación_y_Cedulación_" localSheetId="1">#REF!</definedName>
    <definedName name="Dirección_de_Servicios_de_Identificación_y_Cedulación_">#REF!</definedName>
    <definedName name="Dirección_de_Servicios_de_Registro_Civil_" localSheetId="0">#REF!</definedName>
    <definedName name="Dirección_de_Servicios_de_Registro_Civil_" localSheetId="1">#REF!</definedName>
    <definedName name="Dirección_de_Servicios_de_Registro_Civil_">#REF!</definedName>
    <definedName name="Dirección_de_Servicios_Electrónicos_" localSheetId="0">#REF!</definedName>
    <definedName name="Dirección_de_Servicios_Electrónicos_" localSheetId="1">#REF!</definedName>
    <definedName name="Dirección_de_Servicios_Electrónicos_">#REF!</definedName>
    <definedName name="Dirección_de_Servicios_Procesos_y_Calidad_" localSheetId="0">#REF!</definedName>
    <definedName name="Dirección_de_Servicios_Procesos_y_Calidad_" localSheetId="1">#REF!</definedName>
    <definedName name="Dirección_de_Servicios_Procesos_y_Calidad_">#REF!</definedName>
    <definedName name="Dirección_de_Soporte_e_Interoperabilidad_" localSheetId="0">#REF!</definedName>
    <definedName name="Dirección_de_Soporte_e_Interoperabilidad_" localSheetId="1">#REF!</definedName>
    <definedName name="Dirección_de_Soporte_e_Interoperabilidad_">#REF!</definedName>
    <definedName name="Dirección_Financiera_" localSheetId="0">#REF!</definedName>
    <definedName name="Dirección_Financiera_" localSheetId="1">#REF!</definedName>
    <definedName name="Dirección_Financiera_">#REF!</definedName>
    <definedName name="Estado_AC">'Inf. STECSDI'!$Q$3:$Q$4</definedName>
    <definedName name="Excel_BuiltIn_Print_Area_16" localSheetId="0">#REF!</definedName>
    <definedName name="Excel_BuiltIn_Print_Area_16" localSheetId="1">#REF!</definedName>
    <definedName name="Excel_BuiltIn_Print_Area_16">#REF!</definedName>
    <definedName name="Excel_BuiltIn_Print_Area_18" localSheetId="0">#REF!</definedName>
    <definedName name="Excel_BuiltIn_Print_Area_18" localSheetId="1">#REF!</definedName>
    <definedName name="Excel_BuiltIn_Print_Area_18">#REF!</definedName>
    <definedName name="FACTOR_I_E" localSheetId="0">'Inf. STECSDI'!#REF!</definedName>
    <definedName name="FACTOR_I_E">#REF!</definedName>
    <definedName name="Factores">'Inf. STECSDI'!$A$48:$A$74</definedName>
    <definedName name="FWVRGR">[3]Inf.!$B$22:$B$26</definedName>
    <definedName name="ggrg4545">[3]Definición!$I$3:$I$10</definedName>
    <definedName name="iuoui">[2]Inf.!$B$22:$B$26</definedName>
    <definedName name="L">[4]Inf.!$B$46:$B$53</definedName>
    <definedName name="MEDIDA" localSheetId="0">'Inf. STECSDI'!#REF!</definedName>
    <definedName name="MEDIDA">#REF!</definedName>
    <definedName name="nive">[2]Inf.!$E$22:$E$24</definedName>
    <definedName name="NIVEL_CONTROL">'Inf. STECSDI'!$P$3:$P$5</definedName>
    <definedName name="NIVELCONTROL" localSheetId="0">'Inf. STECSDI'!#REF!</definedName>
    <definedName name="NIVELCONTROL">#REF!</definedName>
    <definedName name="Obj_Coordinacion_General_Administrativa_Financiera" localSheetId="0">'Inf. STECSDI'!#REF!</definedName>
    <definedName name="Obj_Coordinacion_General_Administrativa_Financiera">#REF!</definedName>
    <definedName name="Obj_Coordinacion_General_de_Asesoria_Juridica" localSheetId="0">'Inf. STECSDI'!#REF!</definedName>
    <definedName name="Obj_Coordinacion_General_de_Asesoria_Juridica">#REF!</definedName>
    <definedName name="Obj_Coordinacion_General_de_Planificacion_y_Gestion_Estrategica" localSheetId="0">'Inf. STECSDI'!#REF!</definedName>
    <definedName name="Obj_Coordinacion_General_de_Planificacion_y_Gestion_Estrategica">#REF!</definedName>
    <definedName name="Obj_Coordinacion_General_de_Servicios" localSheetId="0">'Inf. STECSDI'!#REF!</definedName>
    <definedName name="Obj_Coordinacion_General_de_Servicios">#REF!</definedName>
    <definedName name="Obj_Coordinacion_General_de_Tecnologias_de_Informacion_y_Comunicacion" localSheetId="0">'Inf. STECSDI'!#REF!</definedName>
    <definedName name="Obj_Coordinacion_General_de_Tecnologias_de_Informacion_y_Comunicacion">#REF!</definedName>
    <definedName name="Obj_Coordinacion_Zonal_1" localSheetId="0">'Inf. STECSDI'!#REF!</definedName>
    <definedName name="Obj_Coordinacion_Zonal_1">#REF!</definedName>
    <definedName name="Obj_Coordinacion_Zonal_2" localSheetId="0">'Inf. STECSDI'!#REF!</definedName>
    <definedName name="Obj_Coordinacion_Zonal_2">#REF!</definedName>
    <definedName name="Obj_Coordinacion_Zonal_3" localSheetId="0">'Inf. STECSDI'!#REF!</definedName>
    <definedName name="Obj_Coordinacion_Zonal_3">#REF!</definedName>
    <definedName name="Obj_Coordinacion_Zonal_4" localSheetId="0">'Inf. STECSDI'!#REF!</definedName>
    <definedName name="Obj_Coordinacion_Zonal_4">#REF!</definedName>
    <definedName name="Obj_Coordinacion_Zonal_5" localSheetId="0">'Inf. STECSDI'!#REF!</definedName>
    <definedName name="Obj_Coordinacion_Zonal_5">#REF!</definedName>
    <definedName name="Obj_Coordinacion_Zonal_6" localSheetId="0">'Inf. STECSDI'!#REF!</definedName>
    <definedName name="Obj_Coordinacion_Zonal_6">#REF!</definedName>
    <definedName name="Obj_Coordinacion_Zonal_7" localSheetId="0">'Inf. STECSDI'!#REF!</definedName>
    <definedName name="Obj_Coordinacion_Zonal_7">#REF!</definedName>
    <definedName name="Obj_Coordinacion_Zonal_8" localSheetId="0">'Inf. STECSDI'!#REF!</definedName>
    <definedName name="Obj_Coordinacion_Zonal_8">#REF!</definedName>
    <definedName name="Obj_Coordinacion_Zonal_9" localSheetId="0">'Inf. STECSDI'!#REF!</definedName>
    <definedName name="Obj_Coordinacion_Zonal_9">#REF!</definedName>
    <definedName name="Obj_Direccion_Administrativa" localSheetId="0">'Inf. STECSDI'!#REF!</definedName>
    <definedName name="Obj_Direccion_Administrativa">#REF!</definedName>
    <definedName name="Obj_Direccion_de_Administracion_de_Talento_Humano" localSheetId="0">'Inf. STECSDI'!#REF!</definedName>
    <definedName name="Obj_Direccion_de_Administracion_de_Talento_Humano">#REF!</definedName>
    <definedName name="Obj_Direccion_de_Asesoria_Juridica" localSheetId="0">'Inf. STECSDI'!#REF!</definedName>
    <definedName name="Obj_Direccion_de_Asesoria_Juridica">#REF!</definedName>
    <definedName name="Obj_Direccion_de_Comunicacion_Social" localSheetId="0">'Inf. STECSDI'!#REF!</definedName>
    <definedName name="Obj_Direccion_de_Comunicacion_Social">#REF!</definedName>
    <definedName name="Obj_Direccion_de_Gestion_de_Tecnologias_de_la_Informacion" localSheetId="0">'Inf. STECSDI'!#REF!</definedName>
    <definedName name="Obj_Direccion_de_Gestion_de_Tecnologias_de_la_Informacion">#REF!</definedName>
    <definedName name="Obj_Direccion_de_Gestion_del_Cambio_de_Cultura_Organizativa" localSheetId="0">'Inf. STECSDI'!#REF!</definedName>
    <definedName name="Obj_Direccion_de_Gestion_del_Cambio_de_Cultura_Organizativa">#REF!</definedName>
    <definedName name="Obj_Direccion_de_Infraestructura_y_Operaciones_TIC" localSheetId="0">'Inf. STECSDI'!#REF!</definedName>
    <definedName name="Obj_Direccion_de_Infraestructura_y_Operaciones_TIC">#REF!</definedName>
    <definedName name="Obj_Direccion_de_Investigacion_Civil_y_Monitoreo" localSheetId="0">'Inf. STECSDI'!#REF!</definedName>
    <definedName name="Obj_Direccion_de_Investigacion_Civil_y_Monitoreo">#REF!</definedName>
    <definedName name="Obj_Direccion_de_Patrocinio_y_Normativa" localSheetId="0">'Inf. STECSDI'!#REF!</definedName>
    <definedName name="Obj_Direccion_de_Patrocinio_y_Normativa">#REF!</definedName>
    <definedName name="Obj_Direccion_de_Planificacion_e_Inversion" localSheetId="0">'Inf. STECSDI'!#REF!</definedName>
    <definedName name="Obj_Direccion_de_Planificacion_e_Inversion">#REF!</definedName>
    <definedName name="Obj_Direccion_de_Seguimiento_de_Planes__Programas_y_Proyectos" localSheetId="0">'Inf. STECSDI'!#REF!</definedName>
    <definedName name="Obj_Direccion_de_Seguimiento_de_Planes__Programas_y_Proyectos">#REF!</definedName>
    <definedName name="Obj_Direccion_de_Servicios__Procesos_y_Calidad" localSheetId="0">'Inf. STECSDI'!#REF!</definedName>
    <definedName name="Obj_Direccion_de_Servicios__Procesos_y_Calidad">#REF!</definedName>
    <definedName name="Obj_Direccion_de_Servicios_de_Identificacion_y_Cedulacion" localSheetId="0">'Inf. STECSDI'!#REF!</definedName>
    <definedName name="Obj_Direccion_de_Servicios_de_Identificacion_y_Cedulacion">#REF!</definedName>
    <definedName name="Obj_Direccion_de_Servicios_de_Informacion_Registral" localSheetId="0">'Inf. STECSDI'!#REF!</definedName>
    <definedName name="Obj_Direccion_de_Servicios_de_Informacion_Registral">#REF!</definedName>
    <definedName name="Obj_Direccion_de_Servicios_de_Registro_Civil" localSheetId="0">'Inf. STECSDI'!#REF!</definedName>
    <definedName name="Obj_Direccion_de_Servicios_de_Registro_Civil">#REF!</definedName>
    <definedName name="Obj_Direccion_de_Servicios_Electronicos" localSheetId="0">'Inf. STECSDI'!#REF!</definedName>
    <definedName name="Obj_Direccion_de_Servicios_Electronicos">#REF!</definedName>
    <definedName name="Obj_Direccion_de_Soporte_e_Interoperabilidad_de_TIC" localSheetId="0">'Inf. STECSDI'!#REF!</definedName>
    <definedName name="Obj_Direccion_de_Soporte_e_Interoperabilidad_de_TIC">#REF!</definedName>
    <definedName name="Obj_Direccion_Financiera" localSheetId="0">'Inf. STECSDI'!#REF!</definedName>
    <definedName name="Obj_Direccion_Financiera">#REF!</definedName>
    <definedName name="OBJ_ESTRATE">#REF!</definedName>
    <definedName name="Obj_Subdireccion_General" localSheetId="0">'Inf. STECSDI'!#REF!</definedName>
    <definedName name="Obj_Subdireccion_General">#REF!</definedName>
    <definedName name="OBJETIVOS_ESTRATEGICOS" localSheetId="0">'Inf. STECSDI'!#REF!</definedName>
    <definedName name="OBJETIVOS_ESTRATEGICOS">#REF!</definedName>
    <definedName name="OEI">'Inf. STECSDI'!$G$3:$G$6</definedName>
    <definedName name="OO">'Inf. STECSDI'!$E$3:$E$20</definedName>
    <definedName name="Pro_Coordinacion_General_Administrativa_Financiera" localSheetId="0">'Inf. STECSDI'!#REF!</definedName>
    <definedName name="Pro_Coordinacion_General_Administrativa_Financiera">#REF!</definedName>
    <definedName name="Pro_Coordinacion_General_de_Asesoria_Juridica" localSheetId="0">'Inf. STECSDI'!#REF!</definedName>
    <definedName name="Pro_Coordinacion_General_de_Asesoria_Juridica">#REF!</definedName>
    <definedName name="Pro_Coordinacion_General_de_Planificacion_y_Gestion_Estrategica" localSheetId="0">'Inf. STECSDI'!#REF!</definedName>
    <definedName name="Pro_Coordinacion_General_de_Planificacion_y_Gestion_Estrategica">#REF!</definedName>
    <definedName name="Pro_Coordinacion_General_de_Servicios" localSheetId="0">'Inf. STECSDI'!#REF!</definedName>
    <definedName name="Pro_Coordinacion_General_de_Servicios">#REF!</definedName>
    <definedName name="Pro_Coordinacion_General_de_Tecnologias_de_Informacion_y_Comunicacion" localSheetId="0">'Inf. STECSDI'!#REF!</definedName>
    <definedName name="Pro_Coordinacion_General_de_Tecnologias_de_Informacion_y_Comunicacion">#REF!</definedName>
    <definedName name="Pro_Direccion_Administrativa" localSheetId="0">'Inf. STECSDI'!#REF!</definedName>
    <definedName name="Pro_Direccion_Administrativa">#REF!</definedName>
    <definedName name="Pro_Direccion_de_Administracion_de_Talento_Humano" localSheetId="0">'Inf. STECSDI'!#REF!</definedName>
    <definedName name="Pro_Direccion_de_Administracion_de_Talento_Humano">#REF!</definedName>
    <definedName name="Pro_Direccion_de_Asesoria_Juridic" localSheetId="0">'Inf. STECSDI'!#REF!</definedName>
    <definedName name="Pro_Direccion_de_Asesoria_Juridic">#REF!</definedName>
    <definedName name="Pro_Direccion_de_Comunicacion_Social" localSheetId="0">'Inf. STECSDI'!#REF!</definedName>
    <definedName name="Pro_Direccion_de_Comunicacion_Social">#REF!</definedName>
    <definedName name="Pro_Direccion_de_Gestion_de_Tecnologias_de_la_Informacion" localSheetId="0">'Inf. STECSDI'!#REF!</definedName>
    <definedName name="Pro_Direccion_de_Gestion_de_Tecnologias_de_la_Informacion">#REF!</definedName>
    <definedName name="Pro_Direccion_de_Gestion_del_Cambio_de_Cultura_Organizativa" localSheetId="0">'Inf. STECSDI'!#REF!</definedName>
    <definedName name="Pro_Direccion_de_Gestion_del_Cambio_de_Cultura_Organizativa">#REF!</definedName>
    <definedName name="Pro_Direccion_de_Infraestructura_y_Operaciones_TIC" localSheetId="0">'Inf. STECSDI'!#REF!</definedName>
    <definedName name="Pro_Direccion_de_Infraestructura_y_Operaciones_TIC">#REF!</definedName>
    <definedName name="Pro_Direccion_de_Investigacion_Civil_y_Monitoreo" localSheetId="0">'Inf. STECSDI'!#REF!</definedName>
    <definedName name="Pro_Direccion_de_Investigacion_Civil_y_Monitoreo">#REF!</definedName>
    <definedName name="Pro_Direccion_de_Patrocinio_y_Normativa" localSheetId="0">'Inf. STECSDI'!#REF!</definedName>
    <definedName name="Pro_Direccion_de_Patrocinio_y_Normativa">#REF!</definedName>
    <definedName name="Pro_Direccion_de_Planificacion_e_Inversion" localSheetId="0">'Inf. STECSDI'!#REF!</definedName>
    <definedName name="Pro_Direccion_de_Planificacion_e_Inversion">#REF!</definedName>
    <definedName name="Pro_Direccion_de_Seguimiento_de_Planes__Programas_y_Proyectos" localSheetId="0">'Inf. STECSDI'!#REF!</definedName>
    <definedName name="Pro_Direccion_de_Seguimiento_de_Planes__Programas_y_Proyectos">#REF!</definedName>
    <definedName name="Pro_Direccion_de_Servicios__Procesos_y_Calidad" localSheetId="0">'Inf. STECSDI'!#REF!</definedName>
    <definedName name="Pro_Direccion_de_Servicios__Procesos_y_Calidad">#REF!</definedName>
    <definedName name="Pro_Direccion_de_Servicios_de_Identificacion_y_Cedulacion" localSheetId="0">'Inf. STECSDI'!#REF!</definedName>
    <definedName name="Pro_Direccion_de_Servicios_de_Identificacion_y_Cedulacion">#REF!</definedName>
    <definedName name="Pro_Direccion_de_Servicios_de_Informacion_Registral" localSheetId="0">'Inf. STECSDI'!#REF!</definedName>
    <definedName name="Pro_Direccion_de_Servicios_de_Informacion_Registral">#REF!</definedName>
    <definedName name="Pro_Direccion_de_Servicios_de_Registro_Civil" localSheetId="0">'Inf. STECSDI'!#REF!</definedName>
    <definedName name="Pro_Direccion_de_Servicios_de_Registro_Civil">#REF!</definedName>
    <definedName name="Pro_Direccion_de_Servicios_Electronicos" localSheetId="0">'Inf. STECSDI'!#REF!</definedName>
    <definedName name="Pro_Direccion_de_Servicios_Electronicos">#REF!</definedName>
    <definedName name="Pro_Direccion_de_Soporte_e_Interoperabilidad_de_TIC" localSheetId="0">'Inf. STECSDI'!#REF!</definedName>
    <definedName name="Pro_Direccion_de_Soporte_e_Interoperabilidad_de_TIC">#REF!</definedName>
    <definedName name="Pro_Direccion_Financiera" localSheetId="0">'Inf. STECSDI'!#REF!</definedName>
    <definedName name="Pro_Direccion_Financiera">#REF!</definedName>
    <definedName name="Pro_Subdireccion_General" localSheetId="0">'Inf. STECSDI'!#REF!</definedName>
    <definedName name="Pro_Subdireccion_General">#REF!</definedName>
    <definedName name="RIESGO">'Inf. STECSDI'!$M$3:$M$4</definedName>
    <definedName name="RIESGOS" localSheetId="0">#REF!</definedName>
    <definedName name="RIESGOS" localSheetId="1">'Matriz de Riesgos STECSDI'!#REF!</definedName>
    <definedName name="RIESGOS">#REF!</definedName>
    <definedName name="RIESGOS_EXTERNOS" localSheetId="0">'Inf. STECSDI'!#REF!</definedName>
    <definedName name="RIESGOS_EXTERNOS">#REF!</definedName>
    <definedName name="RIESGOS_INTERNOS" localSheetId="0">'Inf. STECSDI'!#REF!</definedName>
    <definedName name="RIESGOS_INTERNOS">#REF!</definedName>
    <definedName name="SD">[4]Inf.!$B$13:$B$14</definedName>
    <definedName name="sss">OFFSET([5]Documentación!$E$2,0,0,COUNTA([5]Documentación!$E$1:$E$65536),9)</definedName>
    <definedName name="subdirección" localSheetId="0">#REF!</definedName>
    <definedName name="subdirección" localSheetId="1">#REF!</definedName>
    <definedName name="subdirección">#REF!</definedName>
    <definedName name="Subdirección_General_DIGERCIC" localSheetId="0">#REF!</definedName>
    <definedName name="Subdirección_General_DIGERCIC" localSheetId="1">#REF!</definedName>
    <definedName name="Subdirección_General_DIGERCIC">#REF!</definedName>
    <definedName name="Tabla_Documentación_Búsqueda">OFFSET([6]Documentación!$E$2,0,0,COUNTA([6]Documentación!$E$1:$E$65536),9)</definedName>
    <definedName name="TIPO_RIES" localSheetId="0">'Inf. STECSDI'!#REF!</definedName>
    <definedName name="TIPO_RIES">#REF!</definedName>
    <definedName name="TIPO_RIESGOS" localSheetId="0">'Inf. STECSDI'!#REF!</definedName>
    <definedName name="TIPO_RIESGOS">#REF!</definedName>
    <definedName name="_xlnm.Print_Titles" localSheetId="1">'Matriz de Riesgos STECSDI'!$1:$10</definedName>
    <definedName name="Unidad_Administrativa" localSheetId="0">'Inf. STECSDI'!#REF!</definedName>
    <definedName name="Unidad_Administrativa">#REF!</definedName>
    <definedName name="UNIDADES">'Inf. STECSDI'!$F$3:$F$23</definedName>
    <definedName name="UT5HG45">[7]Inf.!$B$22:$B$26</definedName>
    <definedName name="X">[8]Inf.!$E$22:$E$24</definedName>
  </definedNames>
  <calcPr calcId="162913"/>
</workbook>
</file>

<file path=xl/calcChain.xml><?xml version="1.0" encoding="utf-8"?>
<calcChain xmlns="http://schemas.openxmlformats.org/spreadsheetml/2006/main">
  <c r="O11" i="15" l="1"/>
  <c r="O22" i="15"/>
  <c r="O14" i="15"/>
  <c r="O26" i="15" l="1"/>
  <c r="P12" i="15" l="1"/>
  <c r="Y12" i="15" s="1"/>
  <c r="AA12" i="15" s="1"/>
  <c r="O12" i="15"/>
  <c r="O13" i="15" l="1"/>
  <c r="O29" i="15" l="1"/>
  <c r="O28" i="15"/>
  <c r="O27" i="15"/>
  <c r="P29" i="15"/>
  <c r="Y29" i="15" s="1"/>
  <c r="AA29" i="15" s="1"/>
  <c r="P28" i="15"/>
  <c r="Y28" i="15" s="1"/>
  <c r="AA28" i="15" s="1"/>
  <c r="P27" i="15"/>
  <c r="Y27" i="15" s="1"/>
  <c r="AA27" i="15" s="1"/>
  <c r="P26" i="15" l="1"/>
  <c r="Y26" i="15" s="1"/>
  <c r="AA26" i="15" s="1"/>
  <c r="O24" i="15"/>
  <c r="P24" i="15"/>
  <c r="Y24" i="15" s="1"/>
  <c r="AA24" i="15" s="1"/>
  <c r="P11" i="15" l="1"/>
  <c r="Y11" i="15" s="1"/>
  <c r="AA11" i="15" s="1"/>
  <c r="P15" i="15" l="1"/>
  <c r="Y15" i="15" s="1"/>
  <c r="AA15" i="15" s="1"/>
  <c r="O15" i="15"/>
  <c r="P13" i="15"/>
  <c r="Y13" i="15" s="1"/>
  <c r="AA13" i="15" s="1"/>
  <c r="P14" i="15" l="1"/>
  <c r="Y14" i="15" s="1"/>
  <c r="AA14" i="15" s="1"/>
  <c r="P22" i="15" l="1"/>
  <c r="Y22" i="15" s="1"/>
  <c r="AA22" i="15" s="1"/>
  <c r="P21" i="15" l="1"/>
  <c r="Y21" i="15" s="1"/>
  <c r="AA21" i="15" s="1"/>
  <c r="O21" i="15"/>
  <c r="O19" i="15" l="1"/>
  <c r="P19" i="15"/>
  <c r="Y19" i="15" s="1"/>
  <c r="AA19" i="15" s="1"/>
  <c r="O18" i="15"/>
  <c r="O17" i="15"/>
  <c r="P18" i="15"/>
  <c r="Y18" i="15" s="1"/>
  <c r="AA18" i="15" s="1"/>
  <c r="P17" i="15"/>
  <c r="Y17" i="15" s="1"/>
  <c r="AA17" i="15" s="1"/>
  <c r="O33" i="15"/>
  <c r="P16" i="15" l="1"/>
  <c r="Y16" i="15" s="1"/>
  <c r="AA16" i="15" s="1"/>
  <c r="O16" i="15"/>
  <c r="P33" i="15"/>
  <c r="Y33" i="15" s="1"/>
  <c r="AA33" i="15" s="1"/>
  <c r="P32" i="15"/>
  <c r="Y32" i="15" s="1"/>
  <c r="AA32" i="15" s="1"/>
  <c r="O32" i="15"/>
  <c r="P34" i="15"/>
  <c r="Y34" i="15" s="1"/>
  <c r="AA34" i="15" s="1"/>
  <c r="O34" i="15"/>
  <c r="P31" i="15"/>
  <c r="Y31" i="15" s="1"/>
  <c r="AA31" i="15" s="1"/>
  <c r="O31" i="15"/>
  <c r="P23" i="15" l="1"/>
  <c r="O23" i="15"/>
  <c r="Y23" i="15" l="1"/>
  <c r="AA23" i="15" s="1"/>
  <c r="P25" i="15"/>
  <c r="Y25" i="15" s="1"/>
  <c r="AA25" i="15" s="1"/>
  <c r="O25" i="15"/>
  <c r="P20" i="15" l="1"/>
  <c r="Y20" i="15" s="1"/>
  <c r="AA20" i="15" s="1"/>
  <c r="O20" i="15"/>
  <c r="O30" i="15" l="1"/>
  <c r="P30" i="15" l="1"/>
  <c r="A59" i="18" l="1"/>
  <c r="A58" i="18"/>
  <c r="A57" i="18"/>
  <c r="A53" i="18"/>
  <c r="Y30" i="15" l="1"/>
  <c r="AA30" i="15" s="1"/>
  <c r="A64" i="18" l="1"/>
  <c r="A65" i="18"/>
  <c r="A66" i="18"/>
  <c r="A67" i="18"/>
  <c r="A68" i="18"/>
  <c r="A69" i="18"/>
  <c r="A63" i="18"/>
  <c r="A60" i="18"/>
  <c r="A61" i="18"/>
  <c r="A56" i="18"/>
  <c r="A49" i="18"/>
  <c r="A50" i="18"/>
  <c r="A51" i="18"/>
  <c r="A52" i="18"/>
  <c r="A48" i="18"/>
  <c r="C3" i="18"/>
  <c r="C4" i="18"/>
  <c r="C5" i="18"/>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alcChain>
</file>

<file path=xl/comments1.xml><?xml version="1.0" encoding="utf-8"?>
<comments xmlns="http://schemas.openxmlformats.org/spreadsheetml/2006/main">
  <authors>
    <author>NATALY CAROLINA TOSCANO CALDERÓN</author>
  </authors>
  <commentList>
    <comment ref="O12" authorId="0" shapeId="0">
      <text>
        <r>
          <rPr>
            <sz val="9"/>
            <color indexed="81"/>
            <rFont val="Tahoma"/>
            <family val="2"/>
          </rPr>
          <t>Colocar la fórmula en números, ejemplo:
=72%x100
=50%x80</t>
        </r>
      </text>
    </comment>
    <comment ref="U23" authorId="0" shapeId="0">
      <text>
        <r>
          <rPr>
            <b/>
            <sz val="9"/>
            <color indexed="81"/>
            <rFont val="Tahoma"/>
            <family val="2"/>
          </rPr>
          <t>DIANA ELIZABETH PAREDES QUIZPE:</t>
        </r>
        <r>
          <rPr>
            <sz val="9"/>
            <color indexed="81"/>
            <rFont val="Tahoma"/>
            <family val="2"/>
          </rPr>
          <t xml:space="preserve">
Se justifica con el "Informe técnico de recomendaciones y/o de gestión de la asistencia técnica a las diferentes entidades en el marco de la gestión institucional respecto a presupuestos por resultados". E  Informes de seguimiento de la implementación de la metodología de gestión de presupuesto por resultados en la provisión del “Paquete Priorizado”.</t>
        </r>
      </text>
    </comment>
  </commentList>
</comments>
</file>

<file path=xl/sharedStrings.xml><?xml version="1.0" encoding="utf-8"?>
<sst xmlns="http://schemas.openxmlformats.org/spreadsheetml/2006/main" count="700" uniqueCount="317">
  <si>
    <t>PROBABILIDAD</t>
  </si>
  <si>
    <t>MODERADO</t>
  </si>
  <si>
    <t>RESPONSABLE</t>
  </si>
  <si>
    <t>IDENTIFICACIÓN DEL RIESGO</t>
  </si>
  <si>
    <t>GENERALIDADES</t>
  </si>
  <si>
    <t>EXTERNO</t>
  </si>
  <si>
    <t>INTERNO</t>
  </si>
  <si>
    <t>CATEGORÍA DEL RIESGO</t>
  </si>
  <si>
    <t>DESCRIPCIÓN DE LA MEDIDA O ACCIÓN A EJECUTAR</t>
  </si>
  <si>
    <t>UNIDAD ADMINISTRATIVA RESPONSABLE</t>
  </si>
  <si>
    <t>INTERNACIONAL</t>
  </si>
  <si>
    <t>General</t>
  </si>
  <si>
    <t xml:space="preserve">Ambiental </t>
  </si>
  <si>
    <t>Económico</t>
  </si>
  <si>
    <t xml:space="preserve">Jurídico </t>
  </si>
  <si>
    <t>Patrimonial</t>
  </si>
  <si>
    <t>Político</t>
  </si>
  <si>
    <t>Seguridad</t>
  </si>
  <si>
    <t>Social / Laboral</t>
  </si>
  <si>
    <t>NACIONAL</t>
  </si>
  <si>
    <t>REGIONAL</t>
  </si>
  <si>
    <t>ORGANIZACIONAL</t>
  </si>
  <si>
    <t>Económico / Fiscal</t>
  </si>
  <si>
    <t>PROYECTO</t>
  </si>
  <si>
    <t>Alcance</t>
  </si>
  <si>
    <t>Calidad</t>
  </si>
  <si>
    <t>Costo</t>
  </si>
  <si>
    <t>Recursos</t>
  </si>
  <si>
    <t>Tiempo</t>
  </si>
  <si>
    <t>Técnico</t>
  </si>
  <si>
    <t>CALIFICACIÓN</t>
  </si>
  <si>
    <t>CLASIFICACIÓN DEL RIESG SEGÚN GPR</t>
  </si>
  <si>
    <t>RIESGO RESIDUAL</t>
  </si>
  <si>
    <t>NIVEL DE CONTROL  DE LA MEDIDA O ACCIÓN A EJECUTAR</t>
  </si>
  <si>
    <t>DEBIL</t>
  </si>
  <si>
    <t>FUERTE</t>
  </si>
  <si>
    <t>NIVEL DE RIESGO</t>
  </si>
  <si>
    <t>N°</t>
  </si>
  <si>
    <t>RIESGO</t>
  </si>
  <si>
    <t>UNIDAD</t>
  </si>
  <si>
    <t>CLASIFICACION</t>
  </si>
  <si>
    <t>OBJETIVO ESTRATEGICO</t>
  </si>
  <si>
    <t>UNIDAD OPERATIVA</t>
  </si>
  <si>
    <t>OBJETIVO OPERATIVO*</t>
  </si>
  <si>
    <t>RIESGOS</t>
  </si>
  <si>
    <t>PRODUCTO INSTITUCIONAL</t>
  </si>
  <si>
    <t>Incrementar la eficiencia institucional MEDIANTE la aplicación de la normativa vigente, patrocinio judicial y extrajudicial; y, asesoría legal.</t>
  </si>
  <si>
    <t xml:space="preserve">Incrementar la difusión, promoción y posicionamiento de la gestión institucional MEDIANTE la administración de los procesos de comunicación integral, imagen y relaciones públicas. </t>
  </si>
  <si>
    <t>Incrementar el uso eficiente del presupuesto MEDIANTE  la aplicación de la normativa legal vigente</t>
  </si>
  <si>
    <t>Incrementar la eficiencia en la provisión de bienes y servicios necesarios MEDIANTE la atención oportuna de los requerimientos institucionales.</t>
  </si>
  <si>
    <t>Incrementar el desarrollo del talento humano MEDIANTE la aplicación de la normativa legal vigente</t>
  </si>
  <si>
    <t>ALINEACIÓN</t>
  </si>
  <si>
    <t>OO</t>
  </si>
  <si>
    <t>GRADO DE IMPACTO</t>
  </si>
  <si>
    <t>ACCIONES</t>
  </si>
  <si>
    <t>Probabilidad x Impacto (más bajo = 10, más alto = 100)</t>
  </si>
  <si>
    <t>COSTO POTENCIAL DEL IMPACTO</t>
  </si>
  <si>
    <t>FECHA ESTIMADA DE OCURRENCIA</t>
  </si>
  <si>
    <t>ESTADO</t>
  </si>
  <si>
    <t>ABIERTO</t>
  </si>
  <si>
    <t>FECHA COMPROMETIDA</t>
  </si>
  <si>
    <t>FECHA COMPLETADA</t>
  </si>
  <si>
    <t>TIPO DE ACCIÓN</t>
  </si>
  <si>
    <t>ALTA
(calificación de 90 % a 100%)</t>
  </si>
  <si>
    <t>MEDIA
(calificación de 50% a 89%)</t>
  </si>
  <si>
    <t>BAJA
(calificación de 10% a 49%)</t>
  </si>
  <si>
    <t>SIGNIFICATIVO
(calificación de 80 a 100)</t>
  </si>
  <si>
    <t>MODERADO
(calificación de 50 a 79)</t>
  </si>
  <si>
    <t>LEVE
(calificación de 10 a 49)</t>
  </si>
  <si>
    <t>AFECTACION DEL RIESGO</t>
  </si>
  <si>
    <t>Al objetivo</t>
  </si>
  <si>
    <t>Al proyecto</t>
  </si>
  <si>
    <t>FACTORES DE RIESGOS EXTERNOS</t>
  </si>
  <si>
    <t>DESCRIPCION</t>
  </si>
  <si>
    <t>EJEMPLOS</t>
  </si>
  <si>
    <t>GENERAL</t>
  </si>
  <si>
    <t>Se podrán considerar las situaciones en el ámbito nacional o regional, que no estén en otras clasificaciones.</t>
  </si>
  <si>
    <t>Demora o falta de aprobación de otras entidades en el ámbito de sus competencias, dependencia de otras Instituciones del Estado.</t>
  </si>
  <si>
    <t>ECONÓMICO</t>
  </si>
  <si>
    <t>La ocurrencia de un evento no deseado de origen externo que proviene del uso de los recursos económicos disponibles para satisfacer las necesidades de la sociedad y que afectan al desenvolvimiento normal de la institución.</t>
  </si>
  <si>
    <t>Cambio de condiciones económicas. Desembolso los Recursos Financieros. Inestabilidad del sistema financiero.</t>
  </si>
  <si>
    <t>POLÍTICO</t>
  </si>
  <si>
    <t>La ocurrencia de un evento externo no deseado que provienen de las decisiones de las personas que gobiernan o aspiran a regirlos asuntos públicos y que afectan al desenvolvimiento normal de la institución.</t>
  </si>
  <si>
    <t>Incumplimiento de leyes - políticas; o evasión de regulaciones.  Cambio de condiciones gubernamentales y regulatorias. Continuidad en la Gestión Político - Estratégico.</t>
  </si>
  <si>
    <t>SOCIAL</t>
  </si>
  <si>
    <t>La ocurrencia de un evento externo no deseado que proviene de los problemas de la sociedad y que afectan al desenvolvimiento normal de la institución.</t>
  </si>
  <si>
    <t>Atentado, vandalismo o tentativa de agresión. Intervenciones inapropiadas, mala manipulación o falta de información externa. (suplantación). Derechos Humanos.</t>
  </si>
  <si>
    <t>AMBIENTAL ANTRÓPICO O SISTÉMICO</t>
  </si>
  <si>
    <t>La ocurrencia de un evento externo no deseado que proviene de la suma total de los que nos rodea y afecta especialmente a las condiciones y circunstancias de la vida de los seres vivos y, o ambos, también las personas y la sociedad en su conjunto y que afectan al desenvolvimiento normal de la institución.</t>
  </si>
  <si>
    <t>Insuficiencia en los Servicios Públicos requeridos.  Riesgos Naturales: derrumbes, erupciones volcánicas, deslaves, terremotos. Alteración de la calidad de aire.</t>
  </si>
  <si>
    <t>La ocurrencia de un evento externo no deseado que provienen de cambios en normativa y que afectan al desenvolvimiento normal de la institución.</t>
  </si>
  <si>
    <t>Normativa que impide o dificulta el accionar institucional.</t>
  </si>
  <si>
    <t>FACTORES DE RIESGOS</t>
  </si>
  <si>
    <t>Se pueden señalar los riesgos que causan reprogramación de hitos, cancelación o retraso en la ejecución del proyecto</t>
  </si>
  <si>
    <t>Cambio de autoridades.</t>
  </si>
  <si>
    <t>ALCANCE</t>
  </si>
  <si>
    <t>Se considerarán los riesgos que puedan afectar a  los límites iniciales definidos en los proyectos, el cumplimiento al trabajo previsto- productos o subproductos</t>
  </si>
  <si>
    <t>Cambio en especificaciones técnicas, geográficas, etc.</t>
  </si>
  <si>
    <t>CALIDAD</t>
  </si>
  <si>
    <t>Si se identifica un factor que afecte la calidad de los productos o subproductos del proyecto</t>
  </si>
  <si>
    <t>COSTO</t>
  </si>
  <si>
    <t>Se identificarán riesgos como: la falta de presupuesto para ejecución del proyecto, cambios en el presupuesto inicial planificado, que afecten a la ejecución y normal desarrollo del proyecto.</t>
  </si>
  <si>
    <t>Falta de presupuesto para ejecución del proyecto, cambios en el presupuesto inicial planificado, que afecten a la ejecución y normal desarrollo del proyecto.</t>
  </si>
  <si>
    <t>RECURSOS</t>
  </si>
  <si>
    <t>Falta de equipos o sistemas, poco personal para ejecutar el proyecto, alta rotación del personal</t>
  </si>
  <si>
    <t>TIEMPO</t>
  </si>
  <si>
    <t>Se identificarán los factores que afecten la duración del proyecto.</t>
  </si>
  <si>
    <t>Demora en la revisión y aprobación de los documentos del proyecto.</t>
  </si>
  <si>
    <t>TÉCNICO</t>
  </si>
  <si>
    <t>Riesgos que perjudiquen el desempeño de los sistemas o equipos.</t>
  </si>
  <si>
    <t>-</t>
  </si>
  <si>
    <t>CERRADO</t>
  </si>
  <si>
    <t>INFRAESTRUCTURA</t>
  </si>
  <si>
    <t>TALENTO HUMANO</t>
  </si>
  <si>
    <t>Se entiende como la ocurrencia de un evento no deseado sobre el conjunto de elementos o servicios que se consideran necesarios para el funcionamiento de una organización o para el desarrollo de una actividad.</t>
  </si>
  <si>
    <t>Capacidad Instalada / Capacidad de Producción. Control físico y aseguramiento de la Infraestructura requerida.</t>
  </si>
  <si>
    <t>La ocurrencia de un evento no deseado que tiene su origen en las personas de la institución.</t>
  </si>
  <si>
    <t>Rotación de Personal. Competencia del Personal: Educación, Formación, Habilidades y Experiencia. Riesgo Laboral - Factor de Riesgo Psicosocial, Ergnómico.</t>
  </si>
  <si>
    <t>La ocurrencia de un evento no deseado que se origina en alguna de las fases sucesivas en la obtención de los resultados, productos o servicios.</t>
  </si>
  <si>
    <t>Alineamiento Estratégico en los diversos niveles de Gestión. Exceso de Información; Información innecesaria; Información a destiempo. Procesos y/o procesamientos innecesarios; Reprocesos y/o correcciones.</t>
  </si>
  <si>
    <t>ORGANIZACIONAL General</t>
  </si>
  <si>
    <t>N/A</t>
  </si>
  <si>
    <t>OBJETIVO OPERATIVO / ESPECÍFICO ALINEADO</t>
  </si>
  <si>
    <t>X</t>
  </si>
  <si>
    <t>Incrementar el desarrollo de investigaciones específicas, que contribuyan al monitoreo y evaluación de la situación de la población objetivo de la Estrategia Nacional Ecuador Crece sin Desnutrición Infantil MEDIANTE la gestión, tratamiento y análisis de l</t>
  </si>
  <si>
    <t xml:space="preserve">Incrementar la articulación intersectorial y cooperación para la implementación de la Estrategia Nacional Ecuador Crece sin Desnutrición Infantil y el Plan Estratégico MEDIANTE el diseño y desarrollo de instrumentos de articulación y cooperación </t>
  </si>
  <si>
    <t>Incrementar la eficiencia de la gestión institucional MEDIANTE el uso de las herramientas de planificación, seguimiento, procesos y cambio y cultura organizativa</t>
  </si>
  <si>
    <t>Incrementar la eficiencia de la gestión institucional MEDIANTE el uso de las herramientas de planificación, seguimiento, procesos, cambio y cultura organizativa</t>
  </si>
  <si>
    <t>Incrementar la eficiencia de la gestión institucional MEDIANTE el uso de las herramientas de planificación, seguimiento, procesos, y cambio y cultura organizativa</t>
  </si>
  <si>
    <t>Incrementar las acciones de  fortalecimiento, y seguimiento de la inversión pública para la implementación de la Estrategia Nacional  Ecuador Crece sin Desnutrición Infantil MEDIANTE la elaboración de estrategias, lineamientos,  instrumentos y/o mecanismo</t>
  </si>
  <si>
    <t>Realizar la articulación de la EECSDI a través de la captación y caracterización de la población objetivo, coordinación y vinculación con los actores de territorio y la promoción de cambio social y comportamiento adecuado para incidir en la disminución de</t>
  </si>
  <si>
    <t>2. Incrementar la gestión para la generación de políticas que se encaminen a una sostenibilidad presupuestaria de la Estrategia Nacional Ecuador Crece Sin Desnutrición Infantil.</t>
  </si>
  <si>
    <t>4. Fortalecer las capacidades institucionales</t>
  </si>
  <si>
    <t>DIRECCIÓN ADMINISTRATIVA</t>
  </si>
  <si>
    <t>DIRECCIÓN DE ADMINISTRACIÓN DE TALENTO HUMANO</t>
  </si>
  <si>
    <t>DIRECCIÓN DE ARTICULACIÓN INTERSECTORIAL Y COOPERACIÓN</t>
  </si>
  <si>
    <t>DIRECCIÓN DE ASESORÍA JURÍDICA</t>
  </si>
  <si>
    <t>DIRECCIÓN DE COMUNICACIÓN SOCIAL</t>
  </si>
  <si>
    <t>DIRECCIÓN DE COORDINACIÓN Y GESTIÓN TERRITORIAL</t>
  </si>
  <si>
    <t>DIRECCIÓN DE FORTALECIMIENTO DE LA INVERSIÓN</t>
  </si>
  <si>
    <t>DIRECCIÓN DE GESTIÓN AL PRESUPUESTO POR RESULTADOS</t>
  </si>
  <si>
    <t>DIRECCIÓN DE INFORMACIÓN, INVESTIGACIÓN Y EVALUACIÓN</t>
  </si>
  <si>
    <t>DIRECCIÓN DE PLANIFICACIÓN Y GESTIÓN ESTRATÉGICA</t>
  </si>
  <si>
    <t>DIRECCIÓN DE POLÍTICAS PÚBLICAS, SEGUIMIENTO Y MONITOREO</t>
  </si>
  <si>
    <t>DIRECCIÓN DE SEGUIMIENTO NOMINAL</t>
  </si>
  <si>
    <t>DIRECCIÓN DE VINCULACIÓN Y CORRESPONSABILIDAD COMUNITARIA</t>
  </si>
  <si>
    <t>DIRECCIÓN FINANCIERA</t>
  </si>
  <si>
    <t>GERENCIA DEL PROYECTO INFANCIA CON FUTURO</t>
  </si>
  <si>
    <t>COORDINACIÓN GENERAL ADMINISTRATIVA FINANCIERA</t>
  </si>
  <si>
    <t>SUBSECRETARÍA DE ARTICULACIÓN INTERSECTORIAL Y POLÍTICA PÚBLICA</t>
  </si>
  <si>
    <t>SUBSECRETARÍA DE FORTALECIMIENTO Y PRESUPUESTO POR RESULTADOS</t>
  </si>
  <si>
    <t xml:space="preserve">SUBSECRETARÍA DE GESTIÓN TERRITORIAL </t>
  </si>
  <si>
    <t>SUBSECRETARÍA DE GESTIÓN DE LA INFORMACIÓN, INVESTIGACIÓN Y EVALUACIÓN</t>
  </si>
  <si>
    <t xml:space="preserve">TIPO Y FACTOR DE RIESGO </t>
  </si>
  <si>
    <t>SECRETARÍA TÉCNICA ECUADOR CRECE SIN DESNUTRICIÓN INFANTIL</t>
  </si>
  <si>
    <t>Administración del Riesgo Institucional</t>
  </si>
  <si>
    <t>EXTERNO-ECONÓMICO</t>
  </si>
  <si>
    <t>EXTERNO-GENERAL</t>
  </si>
  <si>
    <t>NACIONAL Seguridad</t>
  </si>
  <si>
    <t xml:space="preserve">Incrementar la efectividad de la coordinación interinstitucional e implementación de metodologías, instrumentos o herramientas que permitan el fortalecimiento de la inversión destinada a la prevención y reducción de la DCI </t>
  </si>
  <si>
    <t>NACIONAL Económico</t>
  </si>
  <si>
    <t>Incrementar la eficacia en la gestión de la información interinstitucional relacionada al paquete priorizado y de indicadores del estado nutricional de la población objetivo de la ENECSDI</t>
  </si>
  <si>
    <t>ORGANIZACIONAL Económico / Fiscal</t>
  </si>
  <si>
    <t>Incrementar la eﬁciencia y eﬁcacia en la gestión de recursos humanos, materiales, logísticos, documentales y ﬁnancieros en la institución.</t>
  </si>
  <si>
    <t>La falta de presupuesto de gasto permanente asignado a la institución CAUSARÍA inconvenientes en la gestión de las áreas a cargo de la CGAF</t>
  </si>
  <si>
    <t>Realizar verificaciones automatizadas de listado de tablas y variables transferidas</t>
  </si>
  <si>
    <t>1. Incrementar el nivel de articulación intersectorial y territorial para la implementación de la Estrategia Nacional Ecuador Crece Sin Desnutrición Infantil y del Plan Estratégico Intersectorial para la Prevención y Reducción de la Desnutrición Crónica Infantil</t>
  </si>
  <si>
    <t>Incrementar el desarrollo de investigaciones específicas, que contribuyan al monitoreo y evaluación de la situación de la población objetivo de la Estrategia Nacional Ecuador Crece sin Desnutrición Infantil MEDIANTE la gestión, tratamiento y análisis de la información de la cobertura del paquete
priorizado y de indicadores del estado nutricional de la población objetivo de la Estrategia</t>
  </si>
  <si>
    <t>3. Incrementar la eficiencia en el proceso de supervisión, seguimiento, monitoreo y evaluación de la Estrategia Nacional Ecuador Crece Sin Desnutrición Infantil y del Plan Estratégico Intersectorial para la Prevención y Reducción de la Desnutrición Crónica Infantil</t>
  </si>
  <si>
    <t>Incrementar la reportería oportuna y permanente  de la  Estrategia Nacional Ecuador Crece sin Desnutrición Infantil MEDIANTE la planeación, gestión y mantenimiento del Sistema de información de seguimiento nominal de la cobertura del paquete priorizado  y de indicadores del estado nutricional de la población objetivo de la Estrategia</t>
  </si>
  <si>
    <t>Incrementar las acciones de gestión y monitoreo de la articulación con los actores públicos nacionales y territoriales MEDIANTE la generación de  estrategias, lineamientos, instrumentos o mecanismos  alineados a las mesas intersectoriales cantonales, en el marco de la Estrategia Nacional Ecuador Crece sin Desnutrición Infantil y Plan Estratégico Intersectorial para la Prevención y Reducción de la Desnutrición Crónica Infantil.</t>
  </si>
  <si>
    <t>Incrementar las acciones de implementación de vinculación comunitaria y cambios de comportamiento MEDIANTE la formulación de estrategias, lineamientos, instrumentos, la coordinación para el involucramiento y corresponsabilidad de los actores territoriales</t>
  </si>
  <si>
    <t>Protección de recursos públicos</t>
  </si>
  <si>
    <t>Cumplimiento de las disposiciones legales</t>
  </si>
  <si>
    <t>La generación de información oportuna y confiable</t>
  </si>
  <si>
    <t>LEGAL / JURÍDICO</t>
  </si>
  <si>
    <t>EXTERNO-TECNOLÓGICO</t>
  </si>
  <si>
    <t>TECONOLÓGICO</t>
  </si>
  <si>
    <t>Cambio de sistema informático financiero por parte del ente rector de las finanzas públicas, que afecte en la ejecución oportuna del presupuesto.</t>
  </si>
  <si>
    <t>Los peligros tecnológicos se originan en condiciones tecnológicas o industriales, procedimientos peligrosos, fallas en la infraestructura o actividad humana.</t>
  </si>
  <si>
    <t>TECNOLOGÍA / SISTEMAS DE INFORMACIÓN</t>
  </si>
  <si>
    <t>PROCESOS / ENFOQUE DE OPERACIÓN</t>
  </si>
  <si>
    <t>CULTURA ORGANIZACIONAL</t>
  </si>
  <si>
    <t>La ocurrencia de un evento no deseado que tiene su origen en elementos propios de la estructura, jerarquía y organización de la empresa que pueden influir en la aparición de riesgos, o bien mitigarlos.</t>
  </si>
  <si>
    <r>
      <t>Se entiende la autonomía como la responsabilidad, independencia y oportunidad que tienen los empleados para ejercer una iniciativa en la organización. La estructura son las normas, reglas y supervisión utilizadas para modular el comportamiento del empleado. El apoyo se refiere a la ayuda y afabilidad de los gerentes. La identidad se entiende como el grado de identificación con la organización. Finalmente, la tolerancia al conflicto, se refiere al grado de conflictos con otros funcionarios y al deseo de ser honesto y sincero ante las diferencias (Montero Chacón, Douglas 1998</t>
    </r>
    <r>
      <rPr>
        <sz val="8"/>
        <rFont val="Calibri"/>
        <family val="2"/>
      </rPr>
      <t> </t>
    </r>
    <r>
      <rPr>
        <sz val="8"/>
        <color rgb="FFFF0000"/>
        <rFont val="Calibri Light"/>
        <family val="2"/>
      </rPr>
      <t>).</t>
    </r>
  </si>
  <si>
    <t>CUMPLIMIENTO DE OBJETIVOS</t>
  </si>
  <si>
    <t>El riesgo de cumplimiento es el impacto negativo que puede afectar a una organización como consecuencia del incumplimiento de sus obligaciones legales, normativas, regulatorias o contractuales.</t>
  </si>
  <si>
    <r>
      <t>Las ocurrencias de incumplimiento engloban las potenciales repercusiones adversas derivadas de no adherirse a las leyes, regulaciones y estándares éticos pertinentes. Desde sanciones legales hasta daños irreparables en la reputación (y sí, difícilmente cuantificables), las consecuencias pueden ser devastadoras.</t>
    </r>
    <r>
      <rPr>
        <sz val="8"/>
        <rFont val="Calibri"/>
        <family val="2"/>
      </rPr>
      <t> </t>
    </r>
  </si>
  <si>
    <r>
      <t> </t>
    </r>
    <r>
      <rPr>
        <sz val="10"/>
        <rFont val="Calibri"/>
        <family val="2"/>
      </rPr>
      <t>https://www.google.com/search?q=riesgos+de+incumplimiento&amp;rlz=1C1CHZN_esEC994EC994&amp;oq=riesgos+de+incumplim&amp;gs_lcrp=EgZjaHJvbWUqBwgAEAAYgAQyBwgAEAAYgAQyBwgBEAAYgAQyBggCEEUYOTIICAMQABgWGB4yCggEEAAYgAQYogQyCggFEAAYgAQYogQyBggGEEUYPNIBCTMzNzRqMGoxNagCCLACAQ&amp;sourceid=chrome&amp;ie=UTF-8</t>
    </r>
  </si>
  <si>
    <t>OBJETIVO ESTRATÉGICO ALINEADO</t>
  </si>
  <si>
    <t>AFECTACIÓN DEL RIESGO</t>
  </si>
  <si>
    <t>DEFINICIÓN DE RIESGO</t>
  </si>
  <si>
    <t>CLASIFICACIÓN DEL RIESGO</t>
  </si>
  <si>
    <t>ANÁLISIS DEL RIESGO</t>
  </si>
  <si>
    <t>ADMINISTRACIÓN DEL RIESGO</t>
  </si>
  <si>
    <t>¿OCURRIÓ EL RIESGO?</t>
  </si>
  <si>
    <t>PLAN DE ACCIÓN ANTE EL RIESGO</t>
  </si>
  <si>
    <t>Evitar: Implica prevenir las actividades que los originan, eliminando su causa, o seleccionando acciones alternativas.</t>
  </si>
  <si>
    <t>Reducir: Incluye los métodos y técnicas específicas para tratar con ellos, identificándolos y proveyendo acciones para la reducción de su probabilidad e impacto.</t>
  </si>
  <si>
    <t>Compartir: Reduce la probabilidad y el impacto mediante la transferencia u otra manera de compartir una parte del riesgo.</t>
  </si>
  <si>
    <t>Plan de contingencia: Acción que reduce el impacto en caso de que ocurra el riesgo.</t>
  </si>
  <si>
    <t>Aceptar: No se realiza acción alguna para minimizar la probabilidad o el impacto.</t>
  </si>
  <si>
    <t>DESDE: AÑO 2024</t>
  </si>
  <si>
    <t>INTERNO-PROCESOS / ENFOQUE DE OPERACIÓN</t>
  </si>
  <si>
    <t>Director/a de Comunicación Social</t>
  </si>
  <si>
    <t>El incumplimiento de lineamientos relacionados a las acciones de educación y comunicación por parte del personal del proyecto "Infancia con Futuro" CAUSARÍA retrasos en la implementación de los planes de educomunicación establecidos para el cambio de comportamiento  para la prevención y disminución de la desnutrición crónica infantil.</t>
  </si>
  <si>
    <t>La vulneración de las redes sociales y página web institucional CAUSARÍA afectación de imagen institucional y de las autoridades.</t>
  </si>
  <si>
    <t xml:space="preserve">Realizar reuniones o capacitaciones de refuerzo sobre los lineamientos de educación y comunicación con el equipo del Proyecto "Infancia con Futuro".
</t>
  </si>
  <si>
    <t>Director/a de Vinculación y Corresponsabilidad Comunitaria</t>
  </si>
  <si>
    <t>Director/a de Seguimiento Nominal</t>
  </si>
  <si>
    <t xml:space="preserve">Incrementar las acciones para la implementación eficiente y seguimiento de la metodología al Presupuesto por Resultados en las instituciones prestadoras de bienes y servicios de la Estrategia Nacional Ecuador Crece sin Desnutrición Infantil; MEDIANTE instrumentos y mecanismos que permitan un adecuado direccionamiento de los recursos financieros. </t>
  </si>
  <si>
    <t xml:space="preserve">Incrementar las acciones de implementación de vinculación comunitaria y cambios de comportamiento MEDIANTE la formulación de estrategias, lineamientos, instrumentos, la coordinación para el involucramiento y corresponsabilidad de los actores territoriales, la ejecución de acciones de educación y comunicación para la prevención y disminución de la desnutrición crónica y el seguimiento a las acciones realizadas. </t>
  </si>
  <si>
    <t>La no entrega oportuna de información proporcionada por parte de las instituciones ejecutoras  de la ENECSDI, CAUSARÍA la afectación en la entrega de la información procesada, oportuna y actualizada a las instituciones responsables de la implementación de la estrategia.</t>
  </si>
  <si>
    <t>Incrementar la reportería oportuna y permanente  de la  Estrategia Nacional Ecuador Crece sin Desnutrición Infantil MEDIANTE la planeación, gestión y mantenimiento del Sistema de información de seguimiento nominal de la cobertura del paquete priorizado y de indicadores del estado nutricional de la población objetivo de la Estrategia.</t>
  </si>
  <si>
    <t>La falta de implementación de la metodología  de presupuesto por resultados en las instituciones prestadoras del paquete priorizado (MIES y MSP) , CAUSARÍA retrasos en el cumplimiento de los objetivos de área.</t>
  </si>
  <si>
    <t xml:space="preserve">Director/a de Gestión al Presupuesto por Resultados </t>
  </si>
  <si>
    <t/>
  </si>
  <si>
    <t>Tercer cuatrimestre del año, octubre de cada año</t>
  </si>
  <si>
    <t>Comunicar a las Unidades responsables de los procesos de pago las directrices y ajustarse a los cronogramas y lineamientos emitidos por el Ente Rector.
Seguimiento y monitoreo diario a la ejecución presupuestaria.</t>
  </si>
  <si>
    <t>Tercer cuatrimestre del año (30 oct)</t>
  </si>
  <si>
    <t>Gestionar e insistir con el rector de las finanzas públicas, la revisión del presupuesto y justificar las necesidades de gasto permanente, que permitan el cumplimiento de objetivos institucionales, para conseguir de éste la asignación de los recursos</t>
  </si>
  <si>
    <t>Coordinador/a General Administrativa Financiera</t>
  </si>
  <si>
    <t>Director/a Administrativo/a</t>
  </si>
  <si>
    <t>Director/a de Administración de Talento Humano</t>
  </si>
  <si>
    <t>Reducción de presupuesto debido al inadecuado seguimiento a la ejecución presupuestaria de acuerdo a lo programado CAUSARÍA una disminución en la proyección de gasto de la proforma presupuestaria institucional.</t>
  </si>
  <si>
    <t>Director/a Financiero/a</t>
  </si>
  <si>
    <t>NACIONAL General</t>
  </si>
  <si>
    <r>
      <t xml:space="preserve">La falta de información actualizada por parte de las ONG que ejecutan proyectos en territorio para la prevención y reducción de la DCI </t>
    </r>
    <r>
      <rPr>
        <sz val="10"/>
        <rFont val="Calibri"/>
        <family val="2"/>
      </rPr>
      <t>CAUSARÍA que la STECSDI no cuente con información completa y actualizada sobre las intervenciones en curso en el marco de la implementación de la ENECSDI y su Plan Estratégico a nivel nacional.</t>
    </r>
  </si>
  <si>
    <t>Director/a de Articulación Intersectorial y Cooperación</t>
  </si>
  <si>
    <t>Incrementar la implementación de políticas definidas para el abordaje de la Desnutrición Crónica Infantil MEDIANTE el diseño de lineamientos, metodologías, herramientas, asistencia técnica y/o seguimiento y monitoreo de programas, proyectos o instrumentos, alineados al Plan Estratégico</t>
  </si>
  <si>
    <r>
      <t xml:space="preserve">Retraso en la entrega de información por parte de las instituciones prestadoras de bienes y servicios </t>
    </r>
    <r>
      <rPr>
        <sz val="10"/>
        <rFont val="Calibri"/>
        <family val="2"/>
      </rPr>
      <t>CAUSARÍA dificultad en el seguimiento y monitoreo de la Estrategia Nacional Ecuador Crece Sin Desnutrición Infantil y el Plan Estratégico Intersectorial para la prevención y reducción de la Desnutrición Crónica Infantil.</t>
    </r>
  </si>
  <si>
    <t>REGIONAL General</t>
  </si>
  <si>
    <t>Trimestral
1er Trimestre: 31/12/2024</t>
  </si>
  <si>
    <t>Director/a de Políticas Públicas, Seguimiento y Monitoreo</t>
  </si>
  <si>
    <t>Realizar reuniones de seguimiento técnico con el personal en territorio, respecto de las Instituciones prestadoras de los bienes y servicios del paquete priorizado, para que ejecuten las gestiones necesarias que permitan el cumplimiento de las metas establecidas en el PAC.</t>
  </si>
  <si>
    <t>Director/a de Coordinación y Gestión Territorial</t>
  </si>
  <si>
    <t>El decrecimiento de patrocinios a programas/proyectos calificados en el marco del mecanismo de deducibilidad CAUSARÍA la disminución de recursos destinados a la prevención y reducción de la DCI, afectando la implementación del Plan Estratégico Intersectorial para la Prevención y Reducción de la Desnutrición Crónica Infantil (PEIPRDCI).</t>
  </si>
  <si>
    <t xml:space="preserve">Incrementar las acciones de  fortalecimiento, monitoreo y seguimiento de la inversión pública para la implementación de la Estrategia Nacional  Ecuador Crece sin Desnutrición Infantil MEDIANTE la elaboración de estrategias, lineamientos,  instrumentos y/o mecanismos de articulación con  sectores público-privado y potenciales cooperantes internacionales que faciliten la consecución de recursos financieros y materiales </t>
  </si>
  <si>
    <t>Generar espacios de diálogo con entidades del sector privado para la socialización del mecanismo de deducibilidad a potenciales postulantes y patrocinadores, con el fin de fortalecer la inversión destinada a la prevención y reducción de la DCI.</t>
  </si>
  <si>
    <t>Director/a de Fortalecimiento de la Inversión</t>
  </si>
  <si>
    <t>INTERNO-CUMPLIMIENTO DE OBJETIVOS</t>
  </si>
  <si>
    <t>Gestionar operativamente el Proyecto.</t>
  </si>
  <si>
    <t>PROYECTO Recursos</t>
  </si>
  <si>
    <t>PROYECTO-CALIDAD</t>
  </si>
  <si>
    <t>Gerente del Proyecto Infancia con Futuro</t>
  </si>
  <si>
    <t>La extracción, modificación, consulta o destrucción no autorizada a la información CAUSARÍA un efecto negativo sobre los principios de confidencialidad e integridad de la información del Sistemas Universal Unificado  de Seguimiento Nominal.</t>
  </si>
  <si>
    <t>ORGANIZACIONAL Seguridad</t>
  </si>
  <si>
    <t>Completar la implementación de redes privadas virtuales (VPN) entre las instituciones que comparten información y sean responsables de la implementación de la ENECSDI.</t>
  </si>
  <si>
    <t>Incrementar la eficiencia en los procesos de articulación intersectorial con los distintos actores públicos y privados, que permita la elaboración de propuestas de políticas, estrategias, lineamientos y/o instrumentos, en contribución a la operatividad del Plan Estratégico Intersectorial para la prevención y reducción de la DCI</t>
  </si>
  <si>
    <t>Incrementar la eficiencia en la planificación, coordinación y gestión de la intervención territorial, en la articulación y vinculación de los actores públicos, privados y la comunidad en las acciones orientadas a la prevención y reducción de la desnutrición crónica infantil, para la ejecución efectiva de la Estrategia Nacional Ecuador Crece sin Desnutrición Infantil y Plan Estratégico Intersectorial para la Prevención y Reducción de la Desnutrición Crónica Infantil</t>
  </si>
  <si>
    <t>Subsecretario/a de Gestión Territorial</t>
  </si>
  <si>
    <t>Generar espacios de sensibilización para fortalecer los espacios de articulación territorial y/o gestión de vinculación comunitaria con los nuevos actores vinculados involucrados para la prevención y reducción de la desnutrición crónica infantil</t>
  </si>
  <si>
    <t>La gestión inoportuna o entrega inadecuada de información relacionada con la cobertura del paquete priorizado de la población objetivo de la Estrategia, por parte de las instituciones responsables de la provisión del Paquete Priorizado de la ENECSDI CAUSARÍA el retraso del análisis de datos y de la generación de indicadores que contribuyan al monitoreo y evaluación de la situación de la población objetivo de la Estrategia, retardando a su vez la generación de investigaciones oportunas para combatir la DCI.</t>
  </si>
  <si>
    <t>Solicitar a las instituciones responsables de la transferencia de información a la STECSDI que no realicen la entrega completa y oportuna de información, que la realicen de manera correcta, para garantizar la calidad de los datos que se emplea en la generación de indicadores que permiten el monitoreo y análisis de la ENECSDI.</t>
  </si>
  <si>
    <t>Director/a de Información, Investigación y Evaluación</t>
  </si>
  <si>
    <t>Director/a de Asesoría Jurídica</t>
  </si>
  <si>
    <t>ORGANIZACIONAL Social / Laboral</t>
  </si>
  <si>
    <t>INTERNO-TALENTO HUMANO</t>
  </si>
  <si>
    <t>El no cumplimiento de los lineamientos establecidos por las gestiones de internas de Planificación Institucional; Seguimiento Institucional; Procesos y Servicios y Cambio y Cultura Organizacional por parte de las áreas ejecutoras CAUSARÍA retrasos en la atención de los requerimientos motivados desde las distintas áreas de la STECSDI</t>
  </si>
  <si>
    <t>Anual
Enero 2025</t>
  </si>
  <si>
    <t>Solicitar a las áreas técnicas el mantener a los puntos focales designados.</t>
  </si>
  <si>
    <t xml:space="preserve">Realizar capacitaciones a los puntos focales de las áreas técnicas; acompañamiento metodológico. </t>
  </si>
  <si>
    <t>Conforme necesidades institucionales</t>
  </si>
  <si>
    <t>Mantener lineamientos de Planificación Institucional; Seguimiento Institucional; Procesos y Servicios y Cambio y Cultura Organizacional actualizados.</t>
  </si>
  <si>
    <t>Director/a de Planificación y Gestión Estratégica</t>
  </si>
  <si>
    <t>Por cada proceso de Contratación</t>
  </si>
  <si>
    <t>Trimestral (30 marzo - 30 junio - 30 sep. - 30 dic)</t>
  </si>
  <si>
    <t>3. Incrementar la eficiencia en el proceso de supervisión, seguimiento, monitoreo y evaluación de la Estrategia Nacional Ecuador Crece Sin Desnutrición Infantil y del Plan Estratégico Intersectorial para la Prevención y Reducción de la Desnutrición Crónica</t>
  </si>
  <si>
    <t>El cambio o la ausencia de las autoridades locales de los Gobiernos Autónomos Descentralizados o sus delegados al igual que la presencia de los delegados oficiales de las entidades prestadoras de la provisión de bienes y servicios del Paquete Priorizado a los espacios de trabajo local, CAUSARÍA retrasos en la ejecución de los espacios de articulación territorial y estrategias de vinculación para la prevención y reducción de la DCI.</t>
  </si>
  <si>
    <t>Subsecretario/a de Información, Investigación y Evaluación.</t>
  </si>
  <si>
    <t>La asignación tardía de liquidez por parte del Ministerio de Economía y Finanzas CAUSARÍA retrasos en la ejecución de los procesos de contratación lo cual afectaría el cumplimiento de los objetivos y metas programadas.</t>
  </si>
  <si>
    <t xml:space="preserve">La falta de una estrategia de sostenibilidad financiera de la ENECSDI correctamente definida CAUSARÍA el retraso en la identificación de nuevas fuentes de financiamiento (actores, montos, mecanismo) que permitan la efectiva prestación del paquete priorizado. </t>
  </si>
  <si>
    <t>Determinar una Estrategia de Sostenibilidad Financiera de la ENECSDI que incluya casos de éxito de sostenibilidad financiera, determinación de las posibles fuentes de financiamiento debidamente priorizadas, así como la estimación de ingresos de acuerdo con la aplicación de cada uno de los mecanismos, permitiendo contar con insumos necesarios para una correcta articulación  de acciones para alcanzar la movilización de recursos requeridos.</t>
  </si>
  <si>
    <t>CÓDIGO: DPGE-PA-GPI-P01-F01</t>
  </si>
  <si>
    <t>Actualizar la matriz de cooperación de proyectos en territorio a través de página web institucional y mediante la colaboración con los actores que participan en las Mesas Intersectoriales Cantonales.</t>
  </si>
  <si>
    <t>Elaborar un Google Form y socializar con las ONG para actualizar regularmente la información sobre los proyectos implementados en territorio, lo que permitirá contar con datos más precisos.</t>
  </si>
  <si>
    <t>Monitorear los accesos otorgados para reportar la vulneración de las redes sociales, y reestablecer contraseñas.</t>
  </si>
  <si>
    <t>En caso de que amerite por rotación del personal de la DCS
15/4/2025</t>
  </si>
  <si>
    <t>Solicitar a la Dirección de Planificación y Gestión Estratégica se realice la gestión ante el Ministerio de Economía y Finanzas la asignación oportuna de liquidez.</t>
  </si>
  <si>
    <t>Subsecretario/a de Articulación Intersectorial y Políticas Públicas</t>
  </si>
  <si>
    <t>Incrementar la eficiencia en los procesos de articulación intersectorial con los distintos actores públicos y privados, que permita la elaboración de propuestas de políticas, estrategias, lineamientos y/o instrumentos, en contribución a la operatividad del Plan Estratégico Intersectorial para la Prevención y Reducción de la Desnutrición Crónica Infantil.</t>
  </si>
  <si>
    <t>Rotación de personal del área jurídica CAUSARÍA que no se pueda realizar el correcto seguimiento de los procesos judiciales de la STECSDI.</t>
  </si>
  <si>
    <t>Delegar el manejo y seguimiento del archivo de patrocinio a un analista de la DAJ y establecer la periodicidad de su seguimiento.</t>
  </si>
  <si>
    <t xml:space="preserve">Una limitada alineación a las acciones y enfoque en el marco de la Estrategia Nacional Ecuador Crece Sin Desnutrición Infantil, por parte de los diferentes sectores como el Gobierno Nacional, Gobiernos Autónomos Descentralizados (GAD), cooperación Internacional, sociedad civil, academia, entre otros CAUSARÍA dificultad en la implementación de ésta política pública  para la prevención y reducción de la desnutrición crónica infantil (DCI) </t>
  </si>
  <si>
    <t>Establecer un Plan de Articulación y Cooperación Intersectorial  que involucre a todos los sectores  facilitando así la coordinación de esfuerzos y la toma de decisiones oportunas que permitan continuar con la implementación de la Estrategia Nacional Ecuador Crece Sin Desnutrición Crónica Infantil (DCI).</t>
  </si>
  <si>
    <t>Planificar los recursos económicos para el financiamiento de los ítems del grupo de gasto 51 en la Programación Anual de la Planificación acorde a los techos asignados por el ente rector de las finanzas públicas.</t>
  </si>
  <si>
    <t>La presentación de documentos habilitantes incompletos o con errores por parte de las unidades ejecutoras CAUSARÍA devoluciones y demoras en los procesos de emisión de certificaciones presupuestarias.</t>
  </si>
  <si>
    <t>Falta de recursos económicos asignados CAUSARÍA  impedimento del cumplimiento de los procesos de nómina con respecto a los pagos de remuneraciones, liquidaciones de haberes y beneficios de los servidores de la STECSDI estipulados por la ley.</t>
  </si>
  <si>
    <t>Establecer un sistema de seguimiento y monitoreo más ágil, que facilite el acceso y la visualización de datos en tiempo real, optimizando la recepción y procesamiento de información.</t>
  </si>
  <si>
    <t xml:space="preserve">Realizar el acompañamiento y seguimiento a las instituciones prestadoras del paquete priorizado en la implementación de la Metodología de Presupuesto por Resultados.  </t>
  </si>
  <si>
    <t>Elaborar y dar seguimiento a las hojas de ruta para cada proceso en el que incluya la designación de un responsable para búsqueda de información y elaboración de informes para determinar el estado real de cada proceso asignado.</t>
  </si>
  <si>
    <t>Enviar recordatorios a las Unidades requirentes sobre los documentos habilitantes necesarios para solicitar Certificaciones Presupuestarias.</t>
  </si>
  <si>
    <t>La falta de gestión por parte de las instituciones encargadas de proveer el paquete priorizado de bienes y servicios para el planteamiento y/o cumplimiento de las metas del Plan de Acción Cantonal-PAC CAUSARÍA problemas en su implementación.</t>
  </si>
  <si>
    <t>Los contratos, trámites, procesos de compras públicas y convenios abiertos de arrastre del ex MCDS y ex STPTV que no cuentan con archivos y/o expedientes completos CAUSARÍA que no se puedan tramitar y cerrar acorde a la competencia de las gestiones de la DA.</t>
  </si>
  <si>
    <t>R1</t>
  </si>
  <si>
    <t>R2</t>
  </si>
  <si>
    <t>R3</t>
  </si>
  <si>
    <t>R4</t>
  </si>
  <si>
    <t>R5</t>
  </si>
  <si>
    <t>R6</t>
  </si>
  <si>
    <t>R7</t>
  </si>
  <si>
    <t>R8</t>
  </si>
  <si>
    <t>R9</t>
  </si>
  <si>
    <t>R10</t>
  </si>
  <si>
    <t>R11</t>
  </si>
  <si>
    <t>R12</t>
  </si>
  <si>
    <t>R13</t>
  </si>
  <si>
    <t>R14</t>
  </si>
  <si>
    <t>R15</t>
  </si>
  <si>
    <t>R16</t>
  </si>
  <si>
    <t>R17</t>
  </si>
  <si>
    <t>R18</t>
  </si>
  <si>
    <t>R19</t>
  </si>
  <si>
    <t>R20</t>
  </si>
  <si>
    <t>R21</t>
  </si>
  <si>
    <t>Subsecretario/a de fortalecimiento y presupuesto por resultados</t>
  </si>
  <si>
    <t>MATRIZ DE ADMINISTRACIÓN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</si>
</sst>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_-* #,##0.00\ &quot;€&quot;_-;\-* #,##0.00\ &quot;€&quot;_-;_-* &quot;-&quot;??\ &quot;€&quot;_-;_-@_-"/>
    <numFmt numFmtId="167" formatCode="_ &quot;$&quot;\ * #,##0.00_ ;_ &quot;$&quot;\ * \-#,##0.00_ ;_ &quot;$&quot;\ * &quot;-&quot;??_ ;_ @_ "/>
    <numFmt numFmtId="168" formatCode="_-* #,##0_-;\-* #,##0_-;_-* &quot;-&quot;??_-;_-@_-"/>
  </numFmts>
  <fonts count="43" x14ac:knownFonts="1">
    <font>
      <sz val="10"/>
      <name val="Arial"/>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name val="Arial"/>
      <family val="2"/>
    </font>
    <font>
      <sz val="11"/>
      <name val="Calibri"/>
      <family val="2"/>
    </font>
    <font>
      <sz val="10"/>
      <name val="Arial"/>
      <family val="2"/>
    </font>
    <font>
      <b/>
      <sz val="10"/>
      <name val="Arial"/>
      <family val="2"/>
    </font>
    <font>
      <sz val="10"/>
      <name val="Tahoma"/>
      <family val="2"/>
    </font>
    <font>
      <sz val="8"/>
      <name val="Tahoma"/>
      <family val="2"/>
    </font>
    <font>
      <sz val="9"/>
      <color indexed="81"/>
      <name val="Tahoma"/>
      <family val="2"/>
    </font>
    <font>
      <b/>
      <sz val="8"/>
      <name val="Calibri"/>
      <family val="2"/>
    </font>
    <font>
      <sz val="8"/>
      <name val="Calibri"/>
      <family val="2"/>
    </font>
    <font>
      <sz val="11"/>
      <color theme="1"/>
      <name val="Calibri"/>
      <family val="2"/>
      <scheme val="minor"/>
    </font>
    <font>
      <sz val="12"/>
      <color theme="1"/>
      <name val="Calibri"/>
      <family val="2"/>
      <scheme val="minor"/>
    </font>
    <font>
      <sz val="10"/>
      <name val="Calibri"/>
      <family val="2"/>
      <scheme val="minor"/>
    </font>
    <font>
      <b/>
      <sz val="11"/>
      <name val="Calibri"/>
      <family val="2"/>
      <scheme val="minor"/>
    </font>
    <font>
      <b/>
      <sz val="10"/>
      <name val="Calibri"/>
      <family val="2"/>
      <scheme val="minor"/>
    </font>
    <font>
      <sz val="12"/>
      <name val="Calibri"/>
      <family val="2"/>
      <scheme val="minor"/>
    </font>
    <font>
      <b/>
      <sz val="10"/>
      <color theme="1"/>
      <name val="Calibri"/>
      <family val="2"/>
      <scheme val="minor"/>
    </font>
    <font>
      <sz val="10"/>
      <color theme="1"/>
      <name val="Calibri"/>
      <family val="2"/>
      <scheme val="minor"/>
    </font>
    <font>
      <b/>
      <sz val="12"/>
      <name val="Calibri"/>
      <family val="2"/>
      <scheme val="minor"/>
    </font>
    <font>
      <b/>
      <sz val="14"/>
      <name val="Calibri"/>
      <family val="2"/>
      <scheme val="minor"/>
    </font>
    <font>
      <b/>
      <sz val="9"/>
      <name val="Calibri"/>
      <family val="2"/>
      <scheme val="minor"/>
    </font>
    <font>
      <b/>
      <sz val="9"/>
      <color indexed="81"/>
      <name val="Tahoma"/>
      <family val="2"/>
    </font>
    <font>
      <sz val="10"/>
      <color rgb="FFFF0000"/>
      <name val="Calibri"/>
      <family val="2"/>
      <scheme val="minor"/>
    </font>
    <font>
      <sz val="8"/>
      <color rgb="FFFF0000"/>
      <name val="Calibri Light"/>
      <family val="2"/>
    </font>
    <font>
      <sz val="1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DEEAF6"/>
        <bgColor indexed="64"/>
      </patternFill>
    </fill>
    <fill>
      <patternFill patternType="solid">
        <fgColor theme="9" tint="0.79998168889431442"/>
        <bgColor indexed="64"/>
      </patternFill>
    </fill>
    <fill>
      <patternFill patternType="solid">
        <fgColor rgb="FFFFCCFF"/>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2"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6" fontId="2" fillId="0" borderId="0" applyFont="0" applyFill="0" applyBorder="0" applyAlignment="0" applyProtection="0"/>
    <xf numFmtId="166" fontId="1" fillId="0" borderId="0" applyFont="0" applyFill="0" applyBorder="0" applyAlignment="0" applyProtection="0"/>
    <xf numFmtId="0" fontId="15" fillId="0" borderId="0" applyNumberFormat="0" applyFill="0" applyBorder="0" applyAlignment="0" applyProtection="0"/>
    <xf numFmtId="0" fontId="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3" fillId="0" borderId="0" applyNumberFormat="0" applyFill="0" applyBorder="0" applyAlignment="0" applyProtection="0">
      <alignment vertical="top"/>
      <protection locked="0"/>
    </xf>
    <xf numFmtId="0" fontId="11" fillId="7" borderId="1" applyNumberFormat="0" applyAlignment="0" applyProtection="0"/>
    <xf numFmtId="0" fontId="9" fillId="0" borderId="3" applyNumberFormat="0" applyFill="0" applyAlignment="0" applyProtection="0"/>
    <xf numFmtId="165" fontId="21" fillId="0" borderId="0" applyFont="0" applyFill="0" applyBorder="0" applyAlignment="0" applyProtection="0"/>
    <xf numFmtId="164" fontId="2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0" fontId="28" fillId="0" borderId="0"/>
    <xf numFmtId="0" fontId="2" fillId="0" borderId="0"/>
    <xf numFmtId="0" fontId="1" fillId="0" borderId="0"/>
    <xf numFmtId="0" fontId="28" fillId="0" borderId="0"/>
    <xf numFmtId="0" fontId="1" fillId="0" borderId="0"/>
    <xf numFmtId="0" fontId="28" fillId="0" borderId="0"/>
    <xf numFmtId="0" fontId="29" fillId="0" borderId="0"/>
    <xf numFmtId="0" fontId="2" fillId="22" borderId="7" applyNumberFormat="0" applyFont="0" applyAlignment="0" applyProtection="0"/>
    <xf numFmtId="0" fontId="1" fillId="22" borderId="7" applyNumberFormat="0" applyFont="0" applyAlignment="0" applyProtection="0"/>
    <xf numFmtId="0" fontId="13" fillId="20" borderId="8" applyNumberFormat="0" applyAlignment="0" applyProtection="0"/>
    <xf numFmtId="9" fontId="1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cellStyleXfs>
  <cellXfs count="150">
    <xf numFmtId="0" fontId="0" fillId="0" borderId="0" xfId="0"/>
    <xf numFmtId="0" fontId="30" fillId="0" borderId="0" xfId="0" applyFont="1" applyAlignment="1">
      <alignment vertical="center"/>
    </xf>
    <xf numFmtId="0" fontId="31" fillId="0" borderId="9" xfId="0" applyFont="1" applyBorder="1" applyAlignment="1">
      <alignment vertical="center"/>
    </xf>
    <xf numFmtId="0" fontId="22" fillId="0" borderId="0" xfId="0" applyFont="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32" fillId="23" borderId="9" xfId="0" applyFont="1" applyFill="1" applyBorder="1" applyAlignment="1">
      <alignment vertical="center" wrapText="1"/>
    </xf>
    <xf numFmtId="0" fontId="32" fillId="24" borderId="9" xfId="0" applyFont="1" applyFill="1" applyBorder="1" applyAlignment="1">
      <alignment vertical="center" wrapText="1"/>
    </xf>
    <xf numFmtId="0" fontId="20" fillId="0" borderId="9" xfId="0" applyFont="1" applyBorder="1" applyAlignment="1">
      <alignment vertical="center" wrapText="1"/>
    </xf>
    <xf numFmtId="0" fontId="30" fillId="0" borderId="9" xfId="0" applyFont="1" applyBorder="1" applyAlignment="1">
      <alignment vertical="center"/>
    </xf>
    <xf numFmtId="0" fontId="0" fillId="0" borderId="0" xfId="0" applyAlignment="1">
      <alignment vertical="center"/>
    </xf>
    <xf numFmtId="0" fontId="30" fillId="23" borderId="0" xfId="0" applyFont="1" applyFill="1" applyAlignment="1">
      <alignment vertical="center"/>
    </xf>
    <xf numFmtId="0" fontId="23" fillId="0" borderId="0" xfId="0" applyFont="1" applyAlignment="1">
      <alignment vertical="center"/>
    </xf>
    <xf numFmtId="0" fontId="24" fillId="0" borderId="11" xfId="0" applyFont="1" applyBorder="1" applyAlignment="1">
      <alignment vertical="center" wrapText="1"/>
    </xf>
    <xf numFmtId="0" fontId="30" fillId="0" borderId="9" xfId="0" applyFont="1" applyBorder="1" applyAlignment="1">
      <alignment vertical="center" wrapText="1"/>
    </xf>
    <xf numFmtId="0" fontId="33" fillId="25" borderId="9" xfId="0" applyFont="1" applyFill="1" applyBorder="1" applyAlignment="1">
      <alignment horizontal="center" vertical="center" wrapText="1"/>
    </xf>
    <xf numFmtId="0" fontId="30" fillId="26" borderId="0" xfId="0" applyFont="1" applyFill="1" applyAlignment="1">
      <alignment vertical="center"/>
    </xf>
    <xf numFmtId="0" fontId="30" fillId="27" borderId="0" xfId="0" applyFont="1" applyFill="1" applyAlignment="1">
      <alignment vertical="center"/>
    </xf>
    <xf numFmtId="0" fontId="30" fillId="28" borderId="0" xfId="0" applyFont="1" applyFill="1" applyAlignment="1">
      <alignment vertical="center"/>
    </xf>
    <xf numFmtId="0" fontId="24" fillId="0" borderId="11" xfId="0" applyFont="1" applyBorder="1" applyAlignment="1">
      <alignment horizontal="left" vertical="center" wrapText="1"/>
    </xf>
    <xf numFmtId="0" fontId="30" fillId="0" borderId="10" xfId="0" applyFont="1" applyBorder="1" applyAlignment="1">
      <alignment vertical="center"/>
    </xf>
    <xf numFmtId="0" fontId="23" fillId="28" borderId="0" xfId="0" applyFont="1" applyFill="1" applyAlignment="1">
      <alignment vertical="center"/>
    </xf>
    <xf numFmtId="0" fontId="1" fillId="0" borderId="0" xfId="0" applyFont="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0" fontId="23" fillId="23" borderId="13" xfId="0" applyFont="1" applyFill="1" applyBorder="1" applyAlignment="1">
      <alignment vertical="center"/>
    </xf>
    <xf numFmtId="0" fontId="23" fillId="0" borderId="13" xfId="0" applyFont="1" applyBorder="1" applyAlignment="1">
      <alignment vertical="center"/>
    </xf>
    <xf numFmtId="0" fontId="24" fillId="0" borderId="14" xfId="0" applyFont="1" applyBorder="1" applyAlignment="1">
      <alignment horizontal="left" vertical="center" wrapText="1"/>
    </xf>
    <xf numFmtId="0" fontId="26" fillId="29" borderId="15" xfId="0" applyFont="1" applyFill="1" applyBorder="1" applyAlignment="1">
      <alignment vertical="center"/>
    </xf>
    <xf numFmtId="0" fontId="26" fillId="29" borderId="16" xfId="0" applyFont="1" applyFill="1" applyBorder="1" applyAlignment="1">
      <alignment vertical="center"/>
    </xf>
    <xf numFmtId="0" fontId="26" fillId="29" borderId="17" xfId="0" applyFont="1" applyFill="1" applyBorder="1" applyAlignment="1">
      <alignment vertical="center"/>
    </xf>
    <xf numFmtId="0" fontId="26" fillId="29" borderId="18" xfId="0" applyFont="1" applyFill="1" applyBorder="1" applyAlignment="1">
      <alignment horizontal="center" vertical="center"/>
    </xf>
    <xf numFmtId="0" fontId="26" fillId="29" borderId="19" xfId="0" applyFont="1" applyFill="1" applyBorder="1" applyAlignment="1">
      <alignment horizontal="center" vertical="center"/>
    </xf>
    <xf numFmtId="0" fontId="26" fillId="0" borderId="20" xfId="0" applyFont="1" applyBorder="1" applyAlignment="1">
      <alignment horizontal="left" vertical="center"/>
    </xf>
    <xf numFmtId="0" fontId="27" fillId="0" borderId="21" xfId="0" applyFont="1" applyBorder="1" applyAlignment="1">
      <alignment vertical="center"/>
    </xf>
    <xf numFmtId="0" fontId="26" fillId="0" borderId="22" xfId="0" applyFont="1" applyBorder="1" applyAlignment="1">
      <alignment horizontal="left" vertical="center"/>
    </xf>
    <xf numFmtId="0" fontId="27" fillId="0" borderId="23" xfId="0" applyFont="1" applyBorder="1" applyAlignment="1">
      <alignment vertical="center"/>
    </xf>
    <xf numFmtId="0" fontId="26" fillId="0" borderId="18" xfId="0" applyFont="1" applyBorder="1" applyAlignment="1">
      <alignment horizontal="left" vertical="center"/>
    </xf>
    <xf numFmtId="0" fontId="27" fillId="0" borderId="19" xfId="0" applyFont="1" applyBorder="1" applyAlignment="1">
      <alignment vertical="center"/>
    </xf>
    <xf numFmtId="0" fontId="32" fillId="0" borderId="24" xfId="0" applyFont="1" applyBorder="1" applyAlignment="1" applyProtection="1">
      <alignment horizontal="center" vertical="center" wrapText="1"/>
      <protection locked="0"/>
    </xf>
    <xf numFmtId="0" fontId="32" fillId="0" borderId="0" xfId="0" applyFont="1" applyAlignment="1" applyProtection="1">
      <alignment vertical="center" wrapText="1"/>
      <protection locked="0"/>
    </xf>
    <xf numFmtId="0" fontId="32" fillId="0" borderId="11" xfId="0" applyFont="1" applyBorder="1" applyAlignment="1" applyProtection="1">
      <alignment horizontal="center" vertical="center" wrapText="1"/>
      <protection locked="0"/>
    </xf>
    <xf numFmtId="14" fontId="30" fillId="0" borderId="13" xfId="0" applyNumberFormat="1"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168" fontId="32" fillId="0" borderId="13" xfId="39" applyNumberFormat="1" applyFont="1" applyFill="1" applyBorder="1" applyAlignment="1" applyProtection="1">
      <alignment horizontal="center" vertical="center" wrapText="1"/>
      <protection locked="0"/>
    </xf>
    <xf numFmtId="168" fontId="32" fillId="0" borderId="13" xfId="0" applyNumberFormat="1" applyFont="1" applyBorder="1" applyAlignment="1" applyProtection="1">
      <alignment horizontal="center" vertical="center" wrapText="1"/>
      <protection locked="0"/>
    </xf>
    <xf numFmtId="165" fontId="32" fillId="0" borderId="13" xfId="0" applyNumberFormat="1" applyFont="1" applyBorder="1" applyAlignment="1" applyProtection="1">
      <alignment horizontal="center" vertical="center" wrapText="1"/>
      <protection locked="0"/>
    </xf>
    <xf numFmtId="164" fontId="32" fillId="0" borderId="13" xfId="40" applyFont="1" applyFill="1" applyBorder="1" applyAlignment="1" applyProtection="1">
      <alignment horizontal="center" vertical="center" wrapText="1"/>
      <protection locked="0"/>
    </xf>
    <xf numFmtId="14" fontId="32" fillId="0" borderId="13" xfId="40" applyNumberFormat="1" applyFont="1" applyFill="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34" fillId="0" borderId="0" xfId="0" applyFont="1" applyAlignment="1" applyProtection="1">
      <alignment vertical="center" wrapText="1"/>
      <protection locked="0"/>
    </xf>
    <xf numFmtId="164" fontId="32" fillId="0" borderId="0" xfId="40" applyFont="1" applyFill="1" applyBorder="1" applyAlignment="1" applyProtection="1">
      <alignment vertical="center" wrapText="1"/>
      <protection locked="0"/>
    </xf>
    <xf numFmtId="14" fontId="32" fillId="0" borderId="0" xfId="40" applyNumberFormat="1" applyFont="1" applyFill="1" applyBorder="1" applyAlignment="1" applyProtection="1">
      <alignment vertical="center" wrapText="1"/>
      <protection locked="0"/>
    </xf>
    <xf numFmtId="164" fontId="32" fillId="24" borderId="9" xfId="40" applyFont="1" applyFill="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5" fillId="0" borderId="0" xfId="0" applyFont="1" applyAlignment="1" applyProtection="1">
      <alignment vertical="center" wrapText="1"/>
      <protection locked="0"/>
    </xf>
    <xf numFmtId="164" fontId="30" fillId="0" borderId="0" xfId="40" applyFont="1" applyFill="1" applyBorder="1" applyAlignment="1" applyProtection="1">
      <alignment vertical="center" wrapText="1"/>
      <protection locked="0"/>
    </xf>
    <xf numFmtId="14" fontId="30" fillId="0" borderId="0" xfId="40" applyNumberFormat="1" applyFont="1" applyFill="1" applyBorder="1" applyAlignment="1" applyProtection="1">
      <alignment vertical="center" wrapText="1"/>
      <protection locked="0"/>
    </xf>
    <xf numFmtId="0" fontId="30" fillId="25" borderId="9" xfId="0" applyFont="1" applyFill="1" applyBorder="1" applyAlignment="1">
      <alignment horizontal="center" vertical="center" wrapText="1"/>
    </xf>
    <xf numFmtId="0" fontId="26" fillId="0" borderId="18" xfId="0" applyFont="1" applyBorder="1" applyAlignment="1">
      <alignment horizontal="left" vertical="center" wrapText="1"/>
    </xf>
    <xf numFmtId="14" fontId="32" fillId="0" borderId="13" xfId="0" applyNumberFormat="1" applyFont="1" applyBorder="1" applyAlignment="1" applyProtection="1">
      <alignment horizontal="center" vertical="center" wrapText="1"/>
      <protection locked="0"/>
    </xf>
    <xf numFmtId="14" fontId="32" fillId="0" borderId="0" xfId="0" applyNumberFormat="1" applyFont="1" applyAlignment="1" applyProtection="1">
      <alignment horizontal="center" vertical="center" wrapText="1"/>
      <protection locked="0"/>
    </xf>
    <xf numFmtId="14" fontId="30" fillId="0" borderId="0" xfId="0" applyNumberFormat="1" applyFont="1" applyAlignment="1" applyProtection="1">
      <alignment horizontal="center" vertical="center" wrapText="1"/>
      <protection locked="0"/>
    </xf>
    <xf numFmtId="0" fontId="30" fillId="25" borderId="9" xfId="0" applyFont="1" applyFill="1" applyBorder="1" applyAlignment="1" applyProtection="1">
      <alignment horizontal="center" vertical="center" wrapText="1"/>
      <protection locked="0"/>
    </xf>
    <xf numFmtId="0" fontId="30" fillId="25" borderId="9" xfId="0" applyFont="1" applyFill="1" applyBorder="1" applyAlignment="1" applyProtection="1">
      <alignment vertical="center" wrapText="1"/>
      <protection locked="0"/>
    </xf>
    <xf numFmtId="0" fontId="32" fillId="25" borderId="0" xfId="0" applyFont="1" applyFill="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5" fillId="23" borderId="9" xfId="0" applyFont="1" applyFill="1" applyBorder="1" applyAlignment="1" applyProtection="1">
      <alignment horizontal="center" vertical="center" wrapText="1"/>
      <protection locked="0"/>
    </xf>
    <xf numFmtId="0" fontId="30" fillId="0" borderId="9" xfId="0" applyFont="1" applyBorder="1" applyAlignment="1" applyProtection="1">
      <alignment vertical="center" wrapText="1"/>
      <protection locked="0"/>
    </xf>
    <xf numFmtId="0" fontId="23" fillId="31" borderId="0" xfId="0" applyFont="1" applyFill="1" applyAlignment="1">
      <alignment vertical="center"/>
    </xf>
    <xf numFmtId="0" fontId="32" fillId="23" borderId="9" xfId="0" applyFont="1" applyFill="1" applyBorder="1" applyAlignment="1" applyProtection="1">
      <alignment horizontal="center" vertical="center" wrapText="1"/>
      <protection locked="0"/>
    </xf>
    <xf numFmtId="0" fontId="32" fillId="24" borderId="9" xfId="0" applyFont="1" applyFill="1" applyBorder="1" applyAlignment="1" applyProtection="1">
      <alignment horizontal="center" vertical="center" wrapText="1"/>
      <protection locked="0"/>
    </xf>
    <xf numFmtId="14" fontId="32" fillId="24" borderId="9" xfId="40" applyNumberFormat="1" applyFont="1" applyFill="1" applyBorder="1" applyAlignment="1" applyProtection="1">
      <alignment horizontal="center" vertical="center" wrapText="1"/>
      <protection locked="0"/>
    </xf>
    <xf numFmtId="0" fontId="30" fillId="23" borderId="9" xfId="0" applyFont="1" applyFill="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9" xfId="0" applyFont="1" applyFill="1" applyBorder="1" applyAlignment="1" applyProtection="1">
      <alignment vertical="center" wrapText="1"/>
      <protection locked="0"/>
    </xf>
    <xf numFmtId="14" fontId="32" fillId="0" borderId="0" xfId="40" applyNumberFormat="1" applyFont="1" applyFill="1" applyBorder="1" applyAlignment="1" applyProtection="1">
      <alignment horizontal="center" vertical="center" wrapText="1"/>
      <protection locked="0"/>
    </xf>
    <xf numFmtId="14" fontId="30" fillId="0" borderId="0" xfId="40" applyNumberFormat="1" applyFont="1" applyFill="1" applyBorder="1" applyAlignment="1" applyProtection="1">
      <alignment horizontal="center" vertical="center" wrapText="1"/>
      <protection locked="0"/>
    </xf>
    <xf numFmtId="0" fontId="33" fillId="25" borderId="28" xfId="45" applyFont="1" applyFill="1" applyBorder="1" applyAlignment="1">
      <alignment horizontal="center" vertical="center" wrapText="1"/>
    </xf>
    <xf numFmtId="0" fontId="27" fillId="0" borderId="0" xfId="0" applyFont="1" applyAlignment="1">
      <alignment vertical="center"/>
    </xf>
    <xf numFmtId="0" fontId="32" fillId="0" borderId="0" xfId="0" applyFont="1" applyFill="1" applyAlignment="1" applyProtection="1">
      <alignment vertical="center" wrapText="1"/>
      <protection locked="0"/>
    </xf>
    <xf numFmtId="0" fontId="30" fillId="0" borderId="9" xfId="0" applyFont="1" applyFill="1" applyBorder="1" applyAlignment="1">
      <alignment horizontal="center" vertical="center" wrapText="1"/>
    </xf>
    <xf numFmtId="0" fontId="32" fillId="0" borderId="27" xfId="0" applyFont="1" applyBorder="1" applyAlignment="1" applyProtection="1">
      <alignment horizontal="left" vertical="center"/>
      <protection locked="0"/>
    </xf>
    <xf numFmtId="0" fontId="35" fillId="25" borderId="9" xfId="0" applyFont="1" applyFill="1" applyBorder="1" applyAlignment="1" applyProtection="1">
      <alignment horizontal="center" vertical="center" wrapText="1"/>
      <protection locked="0"/>
    </xf>
    <xf numFmtId="0" fontId="30" fillId="25" borderId="9" xfId="0" applyFont="1" applyFill="1" applyBorder="1" applyAlignment="1" applyProtection="1">
      <alignment horizontal="left" vertical="center" wrapText="1"/>
      <protection locked="0"/>
    </xf>
    <xf numFmtId="0" fontId="30" fillId="25" borderId="9" xfId="45" applyFont="1" applyFill="1" applyBorder="1" applyAlignment="1" applyProtection="1">
      <alignment horizontal="left" vertical="center" wrapText="1"/>
      <protection locked="0"/>
    </xf>
    <xf numFmtId="164" fontId="30" fillId="25" borderId="9" xfId="61" applyFont="1" applyFill="1" applyBorder="1" applyAlignment="1" applyProtection="1">
      <alignment horizontal="center" vertical="center" wrapText="1"/>
      <protection locked="0"/>
    </xf>
    <xf numFmtId="14" fontId="30" fillId="25" borderId="9" xfId="61" applyNumberFormat="1" applyFont="1" applyFill="1" applyBorder="1" applyAlignment="1" applyProtection="1">
      <alignment horizontal="center" vertical="center" wrapText="1"/>
      <protection locked="0"/>
    </xf>
    <xf numFmtId="0" fontId="30" fillId="0" borderId="9" xfId="45" applyFont="1" applyBorder="1" applyAlignment="1" applyProtection="1">
      <alignment horizontal="left" vertical="center" wrapText="1"/>
      <protection locked="0"/>
    </xf>
    <xf numFmtId="14" fontId="30" fillId="25" borderId="9" xfId="0" applyNumberFormat="1" applyFont="1" applyFill="1" applyBorder="1" applyAlignment="1" applyProtection="1">
      <alignment horizontal="center" vertical="center" wrapText="1"/>
      <protection locked="0"/>
    </xf>
    <xf numFmtId="17" fontId="30" fillId="0" borderId="9" xfId="0" applyNumberFormat="1" applyFont="1" applyBorder="1" applyAlignment="1" applyProtection="1">
      <alignment horizontal="center" vertical="center" wrapText="1"/>
      <protection locked="0"/>
    </xf>
    <xf numFmtId="0" fontId="30" fillId="0" borderId="9" xfId="0" applyFont="1" applyBorder="1" applyAlignment="1">
      <alignment horizontal="center" vertical="center" wrapText="1"/>
    </xf>
    <xf numFmtId="0" fontId="30" fillId="0" borderId="9" xfId="0" applyFont="1" applyBorder="1" applyAlignment="1" applyProtection="1">
      <alignment horizontal="left" vertical="center" wrapText="1"/>
      <protection locked="0"/>
    </xf>
    <xf numFmtId="0" fontId="30" fillId="0" borderId="9" xfId="45" applyFont="1" applyFill="1" applyBorder="1" applyAlignment="1" applyProtection="1">
      <alignment horizontal="left" vertical="center" wrapText="1"/>
      <protection locked="0"/>
    </xf>
    <xf numFmtId="14" fontId="30" fillId="0" borderId="9" xfId="61" applyNumberFormat="1" applyFont="1" applyFill="1" applyBorder="1" applyAlignment="1" applyProtection="1">
      <alignment horizontal="center" vertical="center" wrapText="1"/>
      <protection locked="0"/>
    </xf>
    <xf numFmtId="14" fontId="30" fillId="0" borderId="9" xfId="0" applyNumberFormat="1" applyFont="1" applyBorder="1" applyAlignment="1" applyProtection="1">
      <alignment horizontal="center" vertical="center" wrapText="1"/>
      <protection locked="0"/>
    </xf>
    <xf numFmtId="0" fontId="30" fillId="25" borderId="9" xfId="0" quotePrefix="1" applyFont="1" applyFill="1" applyBorder="1" applyAlignment="1" applyProtection="1">
      <alignment horizontal="center" vertical="center" wrapText="1"/>
      <protection locked="0"/>
    </xf>
    <xf numFmtId="0" fontId="30" fillId="25" borderId="9" xfId="54" applyNumberFormat="1" applyFont="1" applyFill="1" applyBorder="1" applyAlignment="1" applyProtection="1">
      <alignment horizontal="center" vertical="center" wrapText="1"/>
      <protection locked="0"/>
    </xf>
    <xf numFmtId="0" fontId="30" fillId="0" borderId="9" xfId="0" applyFont="1" applyFill="1" applyBorder="1" applyAlignment="1" applyProtection="1">
      <alignment horizontal="left" vertical="center" wrapText="1"/>
      <protection locked="0"/>
    </xf>
    <xf numFmtId="0" fontId="42" fillId="0" borderId="0" xfId="0" applyFont="1" applyAlignment="1">
      <alignment horizontal="justify" vertical="center"/>
    </xf>
    <xf numFmtId="0" fontId="30" fillId="25" borderId="9" xfId="0" applyFont="1" applyFill="1" applyBorder="1" applyAlignment="1" applyProtection="1">
      <alignment horizontal="justify" vertical="center" wrapText="1"/>
      <protection locked="0"/>
    </xf>
    <xf numFmtId="0" fontId="30" fillId="0" borderId="9" xfId="45" applyFont="1" applyBorder="1" applyAlignment="1" applyProtection="1">
      <alignment horizontal="justify" vertical="center" wrapText="1"/>
      <protection locked="0"/>
    </xf>
    <xf numFmtId="0" fontId="30" fillId="25" borderId="0" xfId="0" applyFont="1" applyFill="1" applyAlignment="1" applyProtection="1">
      <alignment vertical="center" wrapText="1"/>
      <protection locked="0"/>
    </xf>
    <xf numFmtId="17" fontId="40" fillId="0" borderId="9" xfId="45" applyNumberFormat="1" applyFont="1" applyBorder="1" applyAlignment="1" applyProtection="1">
      <alignment horizontal="center" vertical="center" wrapText="1"/>
      <protection locked="0"/>
    </xf>
    <xf numFmtId="164" fontId="30" fillId="0" borderId="9" xfId="61" applyFont="1" applyFill="1" applyBorder="1" applyAlignment="1" applyProtection="1">
      <alignment horizontal="center" vertical="center" wrapText="1"/>
      <protection locked="0"/>
    </xf>
    <xf numFmtId="0" fontId="30" fillId="0" borderId="9" xfId="45" quotePrefix="1" applyFont="1" applyBorder="1" applyAlignment="1" applyProtection="1">
      <alignment horizontal="left" vertical="center" wrapText="1"/>
      <protection locked="0"/>
    </xf>
    <xf numFmtId="0" fontId="30" fillId="0" borderId="9" xfId="0" applyFont="1" applyBorder="1" applyAlignment="1">
      <alignment horizontal="left" vertical="center" wrapText="1"/>
    </xf>
    <xf numFmtId="0" fontId="30" fillId="0" borderId="9" xfId="0" applyNumberFormat="1" applyFont="1" applyBorder="1" applyAlignment="1" applyProtection="1">
      <alignment horizontal="center" vertical="center" wrapText="1"/>
      <protection locked="0"/>
    </xf>
    <xf numFmtId="0" fontId="35" fillId="0" borderId="0" xfId="0" applyFont="1" applyAlignment="1">
      <alignment vertical="center" wrapText="1"/>
    </xf>
    <xf numFmtId="0" fontId="0" fillId="0" borderId="0" xfId="0" applyAlignment="1">
      <alignment vertical="center" wrapText="1"/>
    </xf>
    <xf numFmtId="0" fontId="23" fillId="0" borderId="0" xfId="0" applyFont="1" applyAlignment="1">
      <alignment vertical="center" wrapText="1"/>
    </xf>
    <xf numFmtId="0" fontId="40" fillId="0" borderId="0" xfId="0" applyFont="1" applyAlignment="1">
      <alignment vertical="center" wrapText="1"/>
    </xf>
    <xf numFmtId="0" fontId="0" fillId="31" borderId="0" xfId="0" applyFill="1" applyAlignment="1">
      <alignment vertical="center"/>
    </xf>
    <xf numFmtId="17" fontId="30" fillId="25" borderId="9" xfId="0" applyNumberFormat="1" applyFont="1" applyFill="1" applyBorder="1" applyAlignment="1" applyProtection="1">
      <alignment horizontal="center" vertical="center" wrapText="1"/>
      <protection locked="0"/>
    </xf>
    <xf numFmtId="14" fontId="30" fillId="25" borderId="9" xfId="40" applyNumberFormat="1" applyFont="1" applyFill="1" applyBorder="1" applyAlignment="1" applyProtection="1">
      <alignment horizontal="center" vertical="center" wrapText="1"/>
      <protection locked="0"/>
    </xf>
    <xf numFmtId="0" fontId="30" fillId="0" borderId="9" xfId="0" applyFont="1" applyFill="1" applyBorder="1" applyAlignment="1" applyProtection="1">
      <alignment horizontal="center" vertical="center" wrapText="1"/>
      <protection locked="0"/>
    </xf>
    <xf numFmtId="0" fontId="30" fillId="25" borderId="9" xfId="45" applyFont="1" applyFill="1" applyBorder="1" applyAlignment="1" applyProtection="1">
      <alignment horizontal="justify" vertical="center" wrapText="1"/>
      <protection locked="0"/>
    </xf>
    <xf numFmtId="17" fontId="40" fillId="0" borderId="9" xfId="0" applyNumberFormat="1" applyFont="1" applyBorder="1" applyAlignment="1" applyProtection="1">
      <alignment horizontal="center" vertical="center" wrapText="1"/>
      <protection locked="0"/>
    </xf>
    <xf numFmtId="1" fontId="30" fillId="0" borderId="9" xfId="0" applyNumberFormat="1" applyFont="1" applyFill="1" applyBorder="1" applyAlignment="1" applyProtection="1">
      <alignment horizontal="center" vertical="center" wrapText="1"/>
      <protection locked="0"/>
    </xf>
    <xf numFmtId="164" fontId="30" fillId="25" borderId="9" xfId="40" applyFont="1" applyFill="1" applyBorder="1" applyAlignment="1" applyProtection="1">
      <alignment horizontal="center" vertical="center" wrapText="1"/>
      <protection locked="0"/>
    </xf>
    <xf numFmtId="14" fontId="30" fillId="0" borderId="9" xfId="40" applyNumberFormat="1" applyFont="1" applyFill="1" applyBorder="1" applyAlignment="1" applyProtection="1">
      <alignment horizontal="center" vertical="center" wrapText="1"/>
      <protection locked="0"/>
    </xf>
    <xf numFmtId="0" fontId="30" fillId="23" borderId="9" xfId="0" applyFont="1" applyFill="1" applyBorder="1" applyAlignment="1" applyProtection="1">
      <alignment horizontal="center" vertical="center" wrapText="1"/>
      <protection locked="0"/>
    </xf>
    <xf numFmtId="0" fontId="30" fillId="23" borderId="28" xfId="0" applyFont="1" applyFill="1" applyBorder="1" applyAlignment="1" applyProtection="1">
      <alignment horizontal="center" vertical="center" wrapText="1"/>
      <protection locked="0"/>
    </xf>
    <xf numFmtId="0" fontId="30" fillId="25" borderId="28" xfId="0" applyFont="1" applyFill="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5" fillId="23" borderId="29" xfId="0" applyFont="1" applyFill="1" applyBorder="1" applyAlignment="1" applyProtection="1">
      <alignment horizontal="center" vertical="center" wrapText="1"/>
      <protection locked="0"/>
    </xf>
    <xf numFmtId="0" fontId="30" fillId="23" borderId="29" xfId="0" applyFont="1" applyFill="1" applyBorder="1" applyAlignment="1" applyProtection="1">
      <alignment horizontal="center" vertical="center" wrapText="1"/>
      <protection locked="0"/>
    </xf>
    <xf numFmtId="0" fontId="30" fillId="25" borderId="29" xfId="0" applyFont="1" applyFill="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6" fillId="30" borderId="25" xfId="0" applyFont="1" applyFill="1" applyBorder="1" applyAlignment="1">
      <alignment horizontal="center" vertical="center"/>
    </xf>
    <xf numFmtId="0" fontId="36" fillId="30" borderId="26" xfId="0" applyFont="1" applyFill="1" applyBorder="1" applyAlignment="1">
      <alignment horizontal="center" vertical="center"/>
    </xf>
    <xf numFmtId="0" fontId="36" fillId="30" borderId="24" xfId="0" applyFont="1" applyFill="1" applyBorder="1" applyAlignment="1">
      <alignment horizontal="center" vertical="center"/>
    </xf>
    <xf numFmtId="0" fontId="32" fillId="24" borderId="9" xfId="0" applyFont="1" applyFill="1" applyBorder="1" applyAlignment="1" applyProtection="1">
      <alignment horizontal="center" vertical="center" wrapText="1"/>
      <protection locked="0"/>
    </xf>
    <xf numFmtId="14" fontId="32" fillId="24" borderId="9" xfId="40" applyNumberFormat="1" applyFont="1" applyFill="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37" fillId="0" borderId="26"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2" fillId="23" borderId="9" xfId="0" applyFont="1" applyFill="1" applyBorder="1" applyAlignment="1" applyProtection="1">
      <alignment horizontal="center" vertical="center" wrapText="1"/>
      <protection locked="0"/>
    </xf>
    <xf numFmtId="0" fontId="30" fillId="23" borderId="9" xfId="0" applyFont="1" applyFill="1" applyBorder="1" applyAlignment="1" applyProtection="1">
      <alignment horizontal="center" vertical="center" wrapText="1"/>
      <protection locked="0"/>
    </xf>
    <xf numFmtId="0" fontId="38" fillId="23" borderId="9" xfId="0" applyFont="1" applyFill="1" applyBorder="1" applyAlignment="1" applyProtection="1">
      <alignment horizontal="center" vertical="center" wrapText="1"/>
      <protection locked="0"/>
    </xf>
    <xf numFmtId="0" fontId="38" fillId="23" borderId="29" xfId="0" applyFont="1" applyFill="1" applyBorder="1" applyAlignment="1" applyProtection="1">
      <alignment horizontal="center" vertical="center" wrapText="1"/>
      <protection locked="0"/>
    </xf>
    <xf numFmtId="14" fontId="32" fillId="23" borderId="9" xfId="0" applyNumberFormat="1" applyFont="1" applyFill="1" applyBorder="1" applyAlignment="1" applyProtection="1">
      <alignment horizontal="center" vertical="center" wrapText="1"/>
      <protection locked="0"/>
    </xf>
    <xf numFmtId="0" fontId="38" fillId="23" borderId="28" xfId="0" applyFont="1" applyFill="1" applyBorder="1" applyAlignment="1" applyProtection="1">
      <alignment horizontal="center" vertical="center" wrapText="1"/>
      <protection locked="0"/>
    </xf>
    <xf numFmtId="0" fontId="32" fillId="24" borderId="9" xfId="0" applyFont="1" applyFill="1" applyBorder="1" applyAlignment="1" applyProtection="1">
      <alignment horizontal="center"/>
      <protection locked="0"/>
    </xf>
    <xf numFmtId="164" fontId="32" fillId="23" borderId="9" xfId="40" applyFont="1" applyFill="1" applyBorder="1" applyAlignment="1" applyProtection="1">
      <alignment horizontal="center" vertical="center" wrapText="1"/>
      <protection locked="0"/>
    </xf>
    <xf numFmtId="14" fontId="32" fillId="23" borderId="9" xfId="40" applyNumberFormat="1" applyFont="1" applyFill="1" applyBorder="1" applyAlignment="1" applyProtection="1">
      <alignment horizontal="center" vertical="center" wrapText="1"/>
      <protection locked="0"/>
    </xf>
  </cellXfs>
  <cellStyles count="6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Hipervínculo 2" xfId="36"/>
    <cellStyle name="Input" xfId="37"/>
    <cellStyle name="Linked Cell" xfId="38"/>
    <cellStyle name="Millares" xfId="39" builtinId="3"/>
    <cellStyle name="Moneda" xfId="40" builtinId="4"/>
    <cellStyle name="Moneda 2" xfId="41"/>
    <cellStyle name="Moneda 2 2" xfId="42"/>
    <cellStyle name="Moneda 3" xfId="61"/>
    <cellStyle name="Normal" xfId="0" builtinId="0"/>
    <cellStyle name="Normal 2" xfId="43"/>
    <cellStyle name="Normal 2 2" xfId="44"/>
    <cellStyle name="Normal 2 2 2" xfId="45"/>
    <cellStyle name="Normal 2 3" xfId="46"/>
    <cellStyle name="Normal 3" xfId="47"/>
    <cellStyle name="Normal 4" xfId="48"/>
    <cellStyle name="Normal 5" xfId="49"/>
    <cellStyle name="Note" xfId="50"/>
    <cellStyle name="Note 2" xfId="51"/>
    <cellStyle name="Output" xfId="52"/>
    <cellStyle name="Porcentaje 2" xfId="53"/>
    <cellStyle name="Porcentaje 2 2" xfId="54"/>
    <cellStyle name="Porcentual 2" xfId="55"/>
    <cellStyle name="Porcentual 2 2" xfId="56"/>
    <cellStyle name="Porcentual 2 2 2" xfId="57"/>
    <cellStyle name="Porcentual 2 3" xfId="58"/>
    <cellStyle name="Title" xfId="59"/>
    <cellStyle name="Warning Text" xfId="60"/>
  </cellStyles>
  <dxfs count="197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6500"/>
        <name val="Arial"/>
        <scheme val="none"/>
      </font>
      <fill>
        <patternFill patternType="solid">
          <fgColor indexed="64"/>
          <bgColor rgb="FFFFEB9C"/>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b val="0"/>
        <i val="0"/>
        <strike val="0"/>
        <condense val="0"/>
        <extend val="0"/>
        <outline val="0"/>
        <shadow val="0"/>
        <u val="none"/>
        <vertAlign val="baseline"/>
        <sz val="10"/>
        <color rgb="FF006100"/>
        <name val="Arial"/>
        <scheme val="none"/>
      </font>
      <fill>
        <patternFill patternType="solid">
          <fgColor indexed="64"/>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92D05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99FF99"/>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95250</xdr:rowOff>
    </xdr:from>
    <xdr:to>
      <xdr:col>2</xdr:col>
      <xdr:colOff>2441202</xdr:colOff>
      <xdr:row>2</xdr:row>
      <xdr:rowOff>95871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5275" y="95250"/>
          <a:ext cx="4495800" cy="7054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ladino\c\Mis%20documentos\juliana\PROYECTO%20PUC%20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20GESTI&#211;N%20PLANIFICACI&#211;N/17.%20PLAN%20RIESGOS/2024/2.%20Matrices%20remitidas%20por%20&#225;reas/ICF/1.%20Anexo%203%20MATRIZ_ADMINISTRACION_RIESGO-2024%20PIC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an.velasco/Desktop/RIESGOS%20FABIAN/F01F02V04-PRO-PGE-PLI-004%20%20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abian.velasco/Desktop/RIESGOS%20FABIAN/DIRECCI&#211;N%20DE%20ASESORIA%20JURIDICA/F01-PRO-PGE-PLI-004%20NOV_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4.16.48\direccion_de_planificacion_e_inversion\A&#209;O%202020\RIESGOS%202020\COORDINACIONES%20ZONALES\COORDINACION%20ZONAL%203\RIESGOS%20CZ3%202V%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abian.velasco/AppData/Local/Microsoft/Windows/Temporary%20Internet%20Files/Content.Outlook/XNJ4E3Q5/Lista%20Maestra%20de%20Documentos%20Formatos%20y%20Registros%20del%20SG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abian.velasco/Desktop/Lista%20Maestra%20de%20Documentos%20Formatos%20y%20Registros%20del%20SGC.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abian.velasco/Desktop/RIESGOS%20FABIAN/DIRECCI&#211;N%20DE%20COMUNICACI&#211;N%20SOCIAL/F01-PRO-PGE-PLI-004%20%20NOV_2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IESGOS%20PAP%202019/RIESGOS%20PAP%202019/REVISADO%20PARA%20IMPRIMIR%20RIESGOS%20PAP%202019/COORDINACI&#210;N%20PLANIFICACI&#210;N/Direcci&#243;n%20de%20Procesos/Direcci&#243;n%20de%20Proces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0GESTI&#211;N%20PLANIFICACI&#211;N/17.%20PLAN%20RIESGOS/2024/2.%20Matrices%20remitidas%20por%20&#225;reas/DFI/1.1%20Anexo%203%20MATRIZ_ADMINISTRACION_RIESGO-2024vf_DFI_Oc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q"/>
      <sheetName val="Inf."/>
      <sheetName val="Inf. STECSDI"/>
    </sheetNames>
    <sheetDataSet>
      <sheetData sheetId="0">
        <row r="2">
          <cell r="A2">
            <v>110505</v>
          </cell>
          <cell r="B2">
            <v>1002</v>
          </cell>
        </row>
        <row r="3">
          <cell r="A3">
            <v>110505</v>
          </cell>
          <cell r="B3">
            <v>1005</v>
          </cell>
        </row>
        <row r="4">
          <cell r="A4">
            <v>110510</v>
          </cell>
          <cell r="B4">
            <v>1003</v>
          </cell>
        </row>
        <row r="5">
          <cell r="A5">
            <v>110515</v>
          </cell>
          <cell r="B5">
            <v>1004</v>
          </cell>
        </row>
        <row r="6">
          <cell r="A6">
            <v>111005</v>
          </cell>
          <cell r="B6">
            <v>1101</v>
          </cell>
        </row>
        <row r="7">
          <cell r="A7">
            <v>111010</v>
          </cell>
          <cell r="B7">
            <v>1102</v>
          </cell>
        </row>
        <row r="8">
          <cell r="A8">
            <v>112010</v>
          </cell>
          <cell r="B8">
            <v>1104</v>
          </cell>
        </row>
        <row r="9">
          <cell r="A9">
            <v>112505</v>
          </cell>
          <cell r="B9">
            <v>1116</v>
          </cell>
        </row>
        <row r="10">
          <cell r="A10">
            <v>121505</v>
          </cell>
          <cell r="B10">
            <v>1215</v>
          </cell>
        </row>
        <row r="11">
          <cell r="A11">
            <v>122505</v>
          </cell>
          <cell r="B11">
            <v>1202</v>
          </cell>
        </row>
        <row r="12">
          <cell r="A12">
            <v>122520</v>
          </cell>
          <cell r="B12">
            <v>1203</v>
          </cell>
        </row>
        <row r="13">
          <cell r="A13">
            <v>122535</v>
          </cell>
          <cell r="B13">
            <v>1204</v>
          </cell>
        </row>
        <row r="14">
          <cell r="A14">
            <v>123535</v>
          </cell>
          <cell r="B14">
            <v>1216</v>
          </cell>
        </row>
        <row r="15">
          <cell r="A15">
            <v>123565</v>
          </cell>
          <cell r="B15">
            <v>1217</v>
          </cell>
        </row>
        <row r="16">
          <cell r="A16">
            <v>124095</v>
          </cell>
          <cell r="B16">
            <v>1221</v>
          </cell>
        </row>
        <row r="17">
          <cell r="A17">
            <v>124505</v>
          </cell>
          <cell r="B17">
            <v>1226</v>
          </cell>
        </row>
        <row r="18">
          <cell r="A18">
            <v>124505</v>
          </cell>
          <cell r="B18">
            <v>1246</v>
          </cell>
        </row>
        <row r="19">
          <cell r="A19">
            <v>125510</v>
          </cell>
          <cell r="B19">
            <v>1231</v>
          </cell>
        </row>
        <row r="20">
          <cell r="A20">
            <v>125595</v>
          </cell>
          <cell r="B20">
            <v>1232</v>
          </cell>
        </row>
        <row r="21">
          <cell r="A21">
            <v>129510</v>
          </cell>
          <cell r="B21">
            <v>1241</v>
          </cell>
        </row>
        <row r="22">
          <cell r="A22">
            <v>129599</v>
          </cell>
          <cell r="B22">
            <v>1249</v>
          </cell>
        </row>
        <row r="23">
          <cell r="A23">
            <v>130505</v>
          </cell>
          <cell r="B23">
            <v>1302</v>
          </cell>
        </row>
        <row r="24">
          <cell r="A24">
            <v>130510</v>
          </cell>
          <cell r="B24">
            <v>1303</v>
          </cell>
        </row>
        <row r="25">
          <cell r="A25">
            <v>133005</v>
          </cell>
          <cell r="B25">
            <v>1310</v>
          </cell>
        </row>
        <row r="26">
          <cell r="A26">
            <v>133005</v>
          </cell>
          <cell r="B26">
            <v>1311</v>
          </cell>
        </row>
        <row r="27">
          <cell r="A27">
            <v>133010</v>
          </cell>
          <cell r="B27">
            <v>1312</v>
          </cell>
        </row>
        <row r="28">
          <cell r="A28">
            <v>133015</v>
          </cell>
          <cell r="B28">
            <v>1313</v>
          </cell>
        </row>
        <row r="29">
          <cell r="A29">
            <v>133020</v>
          </cell>
          <cell r="B29">
            <v>1314</v>
          </cell>
        </row>
        <row r="30">
          <cell r="A30">
            <v>133025</v>
          </cell>
          <cell r="B30">
            <v>1315</v>
          </cell>
        </row>
        <row r="31">
          <cell r="A31">
            <v>133095</v>
          </cell>
          <cell r="B31">
            <v>1316</v>
          </cell>
        </row>
        <row r="32">
          <cell r="A32">
            <v>133515</v>
          </cell>
          <cell r="B32">
            <v>1326</v>
          </cell>
        </row>
        <row r="33">
          <cell r="A33">
            <v>133525</v>
          </cell>
          <cell r="B33">
            <v>1327</v>
          </cell>
        </row>
        <row r="34">
          <cell r="A34">
            <v>133535</v>
          </cell>
          <cell r="B34">
            <v>1328</v>
          </cell>
        </row>
        <row r="35">
          <cell r="A35">
            <v>135505</v>
          </cell>
          <cell r="B35">
            <v>1331</v>
          </cell>
        </row>
        <row r="36">
          <cell r="A36">
            <v>135510</v>
          </cell>
          <cell r="B36">
            <v>1332</v>
          </cell>
        </row>
        <row r="37">
          <cell r="A37">
            <v>135510</v>
          </cell>
          <cell r="B37">
            <v>1338</v>
          </cell>
        </row>
        <row r="38">
          <cell r="A38">
            <v>135515</v>
          </cell>
          <cell r="B38">
            <v>1333</v>
          </cell>
        </row>
        <row r="39">
          <cell r="A39">
            <v>135517</v>
          </cell>
          <cell r="B39">
            <v>1334</v>
          </cell>
        </row>
        <row r="40">
          <cell r="A40">
            <v>135518</v>
          </cell>
          <cell r="B40">
            <v>1335</v>
          </cell>
        </row>
        <row r="41">
          <cell r="A41">
            <v>135520</v>
          </cell>
          <cell r="B41">
            <v>1340</v>
          </cell>
        </row>
        <row r="42">
          <cell r="A42">
            <v>135530</v>
          </cell>
          <cell r="B42">
            <v>1336</v>
          </cell>
        </row>
        <row r="43">
          <cell r="A43">
            <v>135595</v>
          </cell>
          <cell r="B43">
            <v>1337</v>
          </cell>
        </row>
        <row r="44">
          <cell r="A44">
            <v>135595</v>
          </cell>
          <cell r="B44">
            <v>1339</v>
          </cell>
        </row>
        <row r="45">
          <cell r="A45">
            <v>136005</v>
          </cell>
          <cell r="B45">
            <v>1346</v>
          </cell>
        </row>
        <row r="46">
          <cell r="A46">
            <v>136020</v>
          </cell>
          <cell r="B46">
            <v>1395</v>
          </cell>
        </row>
        <row r="47">
          <cell r="A47">
            <v>136505</v>
          </cell>
          <cell r="B47">
            <v>1351</v>
          </cell>
        </row>
        <row r="48">
          <cell r="A48">
            <v>136507</v>
          </cell>
          <cell r="B48">
            <v>1352</v>
          </cell>
        </row>
        <row r="49">
          <cell r="A49">
            <v>136508</v>
          </cell>
          <cell r="B49">
            <v>1353</v>
          </cell>
        </row>
        <row r="50">
          <cell r="A50">
            <v>136510</v>
          </cell>
          <cell r="B50">
            <v>1354</v>
          </cell>
        </row>
        <row r="51">
          <cell r="A51">
            <v>136512</v>
          </cell>
          <cell r="B51">
            <v>1355</v>
          </cell>
        </row>
        <row r="52">
          <cell r="A52">
            <v>136515</v>
          </cell>
          <cell r="B52">
            <v>1356</v>
          </cell>
        </row>
        <row r="53">
          <cell r="A53">
            <v>136520</v>
          </cell>
          <cell r="B53">
            <v>1357</v>
          </cell>
        </row>
        <row r="54">
          <cell r="A54">
            <v>136525</v>
          </cell>
          <cell r="B54">
            <v>1358</v>
          </cell>
        </row>
        <row r="55">
          <cell r="A55">
            <v>136530</v>
          </cell>
          <cell r="B55">
            <v>1362</v>
          </cell>
        </row>
        <row r="56">
          <cell r="A56">
            <v>136540</v>
          </cell>
          <cell r="B56">
            <v>1359</v>
          </cell>
        </row>
        <row r="57">
          <cell r="A57">
            <v>136595</v>
          </cell>
          <cell r="B57">
            <v>1347</v>
          </cell>
        </row>
        <row r="58">
          <cell r="A58">
            <v>136595</v>
          </cell>
          <cell r="B58">
            <v>1360</v>
          </cell>
        </row>
        <row r="59">
          <cell r="A59">
            <v>136595</v>
          </cell>
          <cell r="B59">
            <v>1361</v>
          </cell>
        </row>
        <row r="60">
          <cell r="A60">
            <v>136595</v>
          </cell>
          <cell r="B60">
            <v>1363</v>
          </cell>
        </row>
        <row r="61">
          <cell r="A61">
            <v>136595</v>
          </cell>
          <cell r="B61">
            <v>1364</v>
          </cell>
        </row>
        <row r="62">
          <cell r="A62">
            <v>136595</v>
          </cell>
          <cell r="B62">
            <v>1383</v>
          </cell>
        </row>
        <row r="63">
          <cell r="A63">
            <v>137010</v>
          </cell>
          <cell r="B63">
            <v>1365</v>
          </cell>
        </row>
        <row r="64">
          <cell r="A64">
            <v>138020</v>
          </cell>
          <cell r="B64">
            <v>1371</v>
          </cell>
        </row>
        <row r="65">
          <cell r="A65">
            <v>138020</v>
          </cell>
          <cell r="B65">
            <v>1372</v>
          </cell>
        </row>
        <row r="66">
          <cell r="A66">
            <v>138020</v>
          </cell>
          <cell r="B66">
            <v>1373</v>
          </cell>
        </row>
        <row r="67">
          <cell r="A67">
            <v>138020</v>
          </cell>
          <cell r="B67">
            <v>1376</v>
          </cell>
        </row>
        <row r="68">
          <cell r="A68">
            <v>138020</v>
          </cell>
          <cell r="B68">
            <v>1382</v>
          </cell>
        </row>
        <row r="69">
          <cell r="A69">
            <v>138095</v>
          </cell>
          <cell r="B69">
            <v>1377</v>
          </cell>
        </row>
        <row r="70">
          <cell r="A70">
            <v>138095</v>
          </cell>
          <cell r="B70">
            <v>1378</v>
          </cell>
        </row>
        <row r="71">
          <cell r="A71">
            <v>138095</v>
          </cell>
          <cell r="B71">
            <v>1379</v>
          </cell>
        </row>
        <row r="72">
          <cell r="A72">
            <v>138095</v>
          </cell>
          <cell r="B72">
            <v>1380</v>
          </cell>
        </row>
        <row r="73">
          <cell r="A73">
            <v>138095</v>
          </cell>
          <cell r="B73">
            <v>1381</v>
          </cell>
        </row>
        <row r="74">
          <cell r="A74">
            <v>139005</v>
          </cell>
          <cell r="B74">
            <v>1396</v>
          </cell>
        </row>
        <row r="75">
          <cell r="A75">
            <v>139905</v>
          </cell>
          <cell r="B75">
            <v>1397</v>
          </cell>
        </row>
        <row r="76">
          <cell r="A76">
            <v>139905</v>
          </cell>
          <cell r="B76">
            <v>1398</v>
          </cell>
        </row>
        <row r="77">
          <cell r="A77">
            <v>140505</v>
          </cell>
          <cell r="B77">
            <v>1405</v>
          </cell>
        </row>
        <row r="78">
          <cell r="A78">
            <v>140505</v>
          </cell>
          <cell r="B78">
            <v>1406</v>
          </cell>
        </row>
        <row r="79">
          <cell r="A79">
            <v>140505</v>
          </cell>
          <cell r="B79">
            <v>1407</v>
          </cell>
        </row>
        <row r="80">
          <cell r="A80">
            <v>140505</v>
          </cell>
          <cell r="B80">
            <v>1408</v>
          </cell>
        </row>
        <row r="81">
          <cell r="A81">
            <v>141005</v>
          </cell>
          <cell r="B81">
            <v>1410</v>
          </cell>
        </row>
        <row r="82">
          <cell r="A82">
            <v>141005</v>
          </cell>
          <cell r="B82">
            <v>1411</v>
          </cell>
        </row>
        <row r="83">
          <cell r="A83">
            <v>141005</v>
          </cell>
          <cell r="B83">
            <v>1412</v>
          </cell>
        </row>
        <row r="84">
          <cell r="A84">
            <v>143005</v>
          </cell>
          <cell r="B84">
            <v>1415</v>
          </cell>
        </row>
        <row r="85">
          <cell r="A85">
            <v>143005</v>
          </cell>
          <cell r="B85">
            <v>1416</v>
          </cell>
        </row>
        <row r="86">
          <cell r="A86">
            <v>143005</v>
          </cell>
          <cell r="B86">
            <v>1417</v>
          </cell>
        </row>
        <row r="87">
          <cell r="A87">
            <v>143005</v>
          </cell>
          <cell r="B87">
            <v>1427</v>
          </cell>
        </row>
        <row r="88">
          <cell r="A88">
            <v>143005</v>
          </cell>
          <cell r="B88">
            <v>1428</v>
          </cell>
        </row>
        <row r="89">
          <cell r="A89">
            <v>143005</v>
          </cell>
          <cell r="B89">
            <v>1429</v>
          </cell>
        </row>
        <row r="90">
          <cell r="A90">
            <v>143005</v>
          </cell>
          <cell r="B90">
            <v>1430</v>
          </cell>
        </row>
        <row r="91">
          <cell r="A91">
            <v>143005</v>
          </cell>
          <cell r="B91">
            <v>1431</v>
          </cell>
        </row>
        <row r="92">
          <cell r="A92">
            <v>143005</v>
          </cell>
          <cell r="B92">
            <v>1440</v>
          </cell>
        </row>
        <row r="93">
          <cell r="A93">
            <v>143005</v>
          </cell>
          <cell r="B93">
            <v>1441</v>
          </cell>
        </row>
        <row r="94">
          <cell r="A94">
            <v>143005</v>
          </cell>
          <cell r="B94">
            <v>1442</v>
          </cell>
        </row>
        <row r="95">
          <cell r="A95">
            <v>143005</v>
          </cell>
          <cell r="B95">
            <v>1443</v>
          </cell>
        </row>
        <row r="96">
          <cell r="A96">
            <v>143005</v>
          </cell>
          <cell r="B96">
            <v>1444</v>
          </cell>
        </row>
        <row r="97">
          <cell r="A97">
            <v>143005</v>
          </cell>
          <cell r="B97">
            <v>1445</v>
          </cell>
        </row>
        <row r="98">
          <cell r="A98">
            <v>143005</v>
          </cell>
          <cell r="B98" t="str">
            <v>XXXX</v>
          </cell>
        </row>
        <row r="99">
          <cell r="A99">
            <v>143501</v>
          </cell>
          <cell r="B99">
            <v>1413</v>
          </cell>
        </row>
        <row r="100">
          <cell r="A100">
            <v>143505</v>
          </cell>
          <cell r="B100">
            <v>1446</v>
          </cell>
        </row>
        <row r="101">
          <cell r="A101">
            <v>143505</v>
          </cell>
          <cell r="B101">
            <v>1447</v>
          </cell>
        </row>
        <row r="102">
          <cell r="A102">
            <v>145505</v>
          </cell>
          <cell r="B102">
            <v>1455</v>
          </cell>
        </row>
        <row r="103">
          <cell r="A103">
            <v>146005</v>
          </cell>
          <cell r="B103">
            <v>1414</v>
          </cell>
        </row>
        <row r="104">
          <cell r="A104">
            <v>146005</v>
          </cell>
          <cell r="B104">
            <v>1420</v>
          </cell>
        </row>
        <row r="105">
          <cell r="A105">
            <v>146005</v>
          </cell>
          <cell r="B105">
            <v>1421</v>
          </cell>
        </row>
        <row r="106">
          <cell r="A106">
            <v>146005</v>
          </cell>
          <cell r="B106">
            <v>1422</v>
          </cell>
        </row>
        <row r="107">
          <cell r="A107">
            <v>146005</v>
          </cell>
          <cell r="B107">
            <v>1423</v>
          </cell>
        </row>
        <row r="108">
          <cell r="A108">
            <v>146505</v>
          </cell>
          <cell r="B108">
            <v>1425</v>
          </cell>
        </row>
        <row r="109">
          <cell r="A109">
            <v>146505</v>
          </cell>
          <cell r="B109">
            <v>1426</v>
          </cell>
        </row>
        <row r="110">
          <cell r="A110">
            <v>149905</v>
          </cell>
          <cell r="B110">
            <v>1460</v>
          </cell>
        </row>
        <row r="111">
          <cell r="A111">
            <v>149910</v>
          </cell>
          <cell r="B111">
            <v>1461</v>
          </cell>
        </row>
        <row r="112">
          <cell r="A112">
            <v>149915</v>
          </cell>
          <cell r="B112">
            <v>1462</v>
          </cell>
        </row>
        <row r="113">
          <cell r="A113">
            <v>149915</v>
          </cell>
          <cell r="B113">
            <v>1463</v>
          </cell>
        </row>
        <row r="115">
          <cell r="A115">
            <v>150405</v>
          </cell>
          <cell r="B115">
            <v>1502</v>
          </cell>
        </row>
        <row r="116">
          <cell r="A116">
            <v>150499</v>
          </cell>
          <cell r="B116">
            <v>1505</v>
          </cell>
        </row>
        <row r="117">
          <cell r="A117">
            <v>150805</v>
          </cell>
          <cell r="B117">
            <v>1509</v>
          </cell>
        </row>
        <row r="118">
          <cell r="A118">
            <v>150810</v>
          </cell>
          <cell r="B118">
            <v>1510</v>
          </cell>
        </row>
        <row r="119">
          <cell r="A119">
            <v>150830</v>
          </cell>
          <cell r="B119">
            <v>1511</v>
          </cell>
        </row>
        <row r="120">
          <cell r="A120">
            <v>150899</v>
          </cell>
          <cell r="B120">
            <v>1515</v>
          </cell>
        </row>
        <row r="121">
          <cell r="A121">
            <v>151205</v>
          </cell>
          <cell r="B121">
            <v>1520</v>
          </cell>
        </row>
        <row r="122">
          <cell r="A122">
            <v>151210</v>
          </cell>
          <cell r="B122">
            <v>1521</v>
          </cell>
        </row>
        <row r="123">
          <cell r="A123">
            <v>151299</v>
          </cell>
          <cell r="B123">
            <v>1525</v>
          </cell>
        </row>
        <row r="124">
          <cell r="A124">
            <v>152005</v>
          </cell>
          <cell r="B124">
            <v>1530</v>
          </cell>
        </row>
        <row r="125">
          <cell r="A125">
            <v>152005</v>
          </cell>
          <cell r="B125">
            <v>1531</v>
          </cell>
        </row>
        <row r="126">
          <cell r="A126">
            <v>152005</v>
          </cell>
          <cell r="B126">
            <v>1532</v>
          </cell>
        </row>
        <row r="127">
          <cell r="A127">
            <v>152010</v>
          </cell>
          <cell r="B127">
            <v>1533</v>
          </cell>
        </row>
        <row r="128">
          <cell r="A128">
            <v>152099</v>
          </cell>
          <cell r="B128">
            <v>1534</v>
          </cell>
        </row>
        <row r="129">
          <cell r="A129">
            <v>152405</v>
          </cell>
          <cell r="B129">
            <v>1537</v>
          </cell>
        </row>
        <row r="130">
          <cell r="A130">
            <v>152405</v>
          </cell>
          <cell r="B130">
            <v>1538</v>
          </cell>
        </row>
        <row r="131">
          <cell r="A131">
            <v>152410</v>
          </cell>
          <cell r="B131">
            <v>1536</v>
          </cell>
        </row>
        <row r="132">
          <cell r="A132">
            <v>152499</v>
          </cell>
          <cell r="B132">
            <v>1540</v>
          </cell>
        </row>
        <row r="133">
          <cell r="A133">
            <v>152805</v>
          </cell>
          <cell r="B133">
            <v>1544</v>
          </cell>
        </row>
        <row r="134">
          <cell r="A134">
            <v>152805</v>
          </cell>
          <cell r="B134">
            <v>1545</v>
          </cell>
        </row>
        <row r="135">
          <cell r="A135">
            <v>152810</v>
          </cell>
          <cell r="B135">
            <v>1546</v>
          </cell>
        </row>
        <row r="136">
          <cell r="A136">
            <v>152810</v>
          </cell>
          <cell r="B136">
            <v>1547</v>
          </cell>
        </row>
        <row r="137">
          <cell r="A137">
            <v>152825</v>
          </cell>
          <cell r="B137">
            <v>1543</v>
          </cell>
        </row>
        <row r="138">
          <cell r="A138">
            <v>152895</v>
          </cell>
          <cell r="B138">
            <v>1548</v>
          </cell>
        </row>
        <row r="139">
          <cell r="A139">
            <v>152899</v>
          </cell>
          <cell r="B139">
            <v>1522</v>
          </cell>
        </row>
        <row r="140">
          <cell r="A140">
            <v>152899</v>
          </cell>
          <cell r="B140">
            <v>1549</v>
          </cell>
        </row>
        <row r="141">
          <cell r="A141">
            <v>152899</v>
          </cell>
          <cell r="B141">
            <v>1550</v>
          </cell>
        </row>
        <row r="142">
          <cell r="A142">
            <v>152899</v>
          </cell>
          <cell r="B142">
            <v>1551</v>
          </cell>
        </row>
        <row r="143">
          <cell r="A143">
            <v>152899</v>
          </cell>
          <cell r="B143">
            <v>1552</v>
          </cell>
        </row>
        <row r="144">
          <cell r="A144">
            <v>154005</v>
          </cell>
          <cell r="B144">
            <v>1555</v>
          </cell>
        </row>
        <row r="145">
          <cell r="A145">
            <v>154030</v>
          </cell>
          <cell r="B145">
            <v>1556</v>
          </cell>
        </row>
        <row r="146">
          <cell r="A146">
            <v>154035</v>
          </cell>
          <cell r="B146">
            <v>1557</v>
          </cell>
        </row>
        <row r="147">
          <cell r="A147">
            <v>154099</v>
          </cell>
          <cell r="B147">
            <v>1561</v>
          </cell>
        </row>
        <row r="148">
          <cell r="A148">
            <v>154099</v>
          </cell>
          <cell r="B148">
            <v>1562</v>
          </cell>
        </row>
        <row r="149">
          <cell r="A149">
            <v>154099</v>
          </cell>
          <cell r="B149">
            <v>1563</v>
          </cell>
        </row>
        <row r="150">
          <cell r="A150">
            <v>156205</v>
          </cell>
          <cell r="B150">
            <v>1568</v>
          </cell>
        </row>
        <row r="151">
          <cell r="A151">
            <v>156299</v>
          </cell>
          <cell r="B151">
            <v>1570</v>
          </cell>
        </row>
        <row r="152">
          <cell r="A152">
            <v>158805</v>
          </cell>
          <cell r="B152">
            <v>1569</v>
          </cell>
        </row>
        <row r="153">
          <cell r="A153">
            <v>158899</v>
          </cell>
          <cell r="B153">
            <v>1571</v>
          </cell>
        </row>
        <row r="154">
          <cell r="A154">
            <v>159210</v>
          </cell>
          <cell r="B154">
            <v>1572</v>
          </cell>
        </row>
        <row r="155">
          <cell r="A155">
            <v>159215</v>
          </cell>
          <cell r="B155">
            <v>1573</v>
          </cell>
        </row>
        <row r="156">
          <cell r="A156">
            <v>159220</v>
          </cell>
          <cell r="B156">
            <v>1574</v>
          </cell>
        </row>
        <row r="157">
          <cell r="A157">
            <v>159220</v>
          </cell>
          <cell r="B157">
            <v>1577</v>
          </cell>
        </row>
        <row r="158">
          <cell r="A158">
            <v>159220</v>
          </cell>
          <cell r="B158">
            <v>1578</v>
          </cell>
        </row>
        <row r="159">
          <cell r="A159">
            <v>159235</v>
          </cell>
          <cell r="B159">
            <v>1575</v>
          </cell>
        </row>
        <row r="160">
          <cell r="A160">
            <v>159255</v>
          </cell>
          <cell r="B160">
            <v>1579</v>
          </cell>
        </row>
        <row r="161">
          <cell r="A161">
            <v>159265</v>
          </cell>
          <cell r="B161">
            <v>1576</v>
          </cell>
        </row>
        <row r="162">
          <cell r="A162">
            <v>159299</v>
          </cell>
          <cell r="B162">
            <v>1583</v>
          </cell>
        </row>
        <row r="163">
          <cell r="A163">
            <v>159299</v>
          </cell>
          <cell r="B163">
            <v>1584</v>
          </cell>
        </row>
        <row r="164">
          <cell r="A164">
            <v>159299</v>
          </cell>
          <cell r="B164">
            <v>1585</v>
          </cell>
        </row>
        <row r="165">
          <cell r="A165">
            <v>159299</v>
          </cell>
          <cell r="B165">
            <v>1586</v>
          </cell>
        </row>
        <row r="166">
          <cell r="A166">
            <v>159299</v>
          </cell>
          <cell r="B166">
            <v>1587</v>
          </cell>
        </row>
        <row r="167">
          <cell r="A167">
            <v>159299</v>
          </cell>
          <cell r="B167">
            <v>1588</v>
          </cell>
        </row>
        <row r="168">
          <cell r="A168">
            <v>159299</v>
          </cell>
          <cell r="B168">
            <v>1589</v>
          </cell>
        </row>
        <row r="169">
          <cell r="A169">
            <v>159299</v>
          </cell>
          <cell r="B169">
            <v>1590</v>
          </cell>
        </row>
        <row r="170">
          <cell r="A170">
            <v>159299</v>
          </cell>
          <cell r="B170">
            <v>1591</v>
          </cell>
        </row>
        <row r="171">
          <cell r="A171">
            <v>159299</v>
          </cell>
          <cell r="B171">
            <v>1592</v>
          </cell>
        </row>
        <row r="172">
          <cell r="A172">
            <v>159299</v>
          </cell>
          <cell r="B172">
            <v>1593</v>
          </cell>
        </row>
        <row r="173">
          <cell r="A173">
            <v>159299</v>
          </cell>
          <cell r="B173">
            <v>1594</v>
          </cell>
        </row>
        <row r="174">
          <cell r="A174">
            <v>159299</v>
          </cell>
          <cell r="B174">
            <v>1595</v>
          </cell>
        </row>
        <row r="175">
          <cell r="A175">
            <v>159299</v>
          </cell>
          <cell r="B175">
            <v>1596</v>
          </cell>
        </row>
        <row r="176">
          <cell r="A176">
            <v>159299</v>
          </cell>
          <cell r="B176">
            <v>1597</v>
          </cell>
        </row>
        <row r="177">
          <cell r="A177">
            <v>159299</v>
          </cell>
          <cell r="B177">
            <v>1599</v>
          </cell>
        </row>
        <row r="178">
          <cell r="A178">
            <v>161505</v>
          </cell>
          <cell r="B178">
            <v>1606</v>
          </cell>
        </row>
        <row r="179">
          <cell r="A179">
            <v>161599</v>
          </cell>
          <cell r="B179">
            <v>1607</v>
          </cell>
        </row>
        <row r="180">
          <cell r="A180">
            <v>162595</v>
          </cell>
          <cell r="B180">
            <v>1609</v>
          </cell>
        </row>
        <row r="181">
          <cell r="A181">
            <v>162595</v>
          </cell>
          <cell r="B181">
            <v>1611</v>
          </cell>
        </row>
        <row r="182">
          <cell r="A182">
            <v>162599</v>
          </cell>
          <cell r="B182">
            <v>1610</v>
          </cell>
        </row>
        <row r="183">
          <cell r="A183">
            <v>169815</v>
          </cell>
          <cell r="B183">
            <v>1615</v>
          </cell>
        </row>
        <row r="184">
          <cell r="A184">
            <v>169830</v>
          </cell>
          <cell r="B184">
            <v>1616</v>
          </cell>
        </row>
        <row r="185">
          <cell r="A185">
            <v>169899</v>
          </cell>
          <cell r="B185">
            <v>1619</v>
          </cell>
        </row>
        <row r="186">
          <cell r="A186">
            <v>169899</v>
          </cell>
          <cell r="B186">
            <v>1620</v>
          </cell>
        </row>
        <row r="187">
          <cell r="A187">
            <v>169899</v>
          </cell>
          <cell r="B187">
            <v>1624</v>
          </cell>
        </row>
        <row r="188">
          <cell r="A188">
            <v>169899</v>
          </cell>
          <cell r="B188">
            <v>1625</v>
          </cell>
        </row>
        <row r="189">
          <cell r="A189">
            <v>170505</v>
          </cell>
          <cell r="B189">
            <v>1701</v>
          </cell>
        </row>
        <row r="190">
          <cell r="A190">
            <v>170510</v>
          </cell>
          <cell r="B190">
            <v>1706</v>
          </cell>
        </row>
        <row r="191">
          <cell r="A191">
            <v>170520</v>
          </cell>
          <cell r="B191">
            <v>1702</v>
          </cell>
        </row>
        <row r="192">
          <cell r="A192">
            <v>170525</v>
          </cell>
          <cell r="B192">
            <v>1703</v>
          </cell>
        </row>
        <row r="193">
          <cell r="A193">
            <v>170595</v>
          </cell>
          <cell r="B193">
            <v>1704</v>
          </cell>
        </row>
        <row r="194">
          <cell r="A194">
            <v>170595</v>
          </cell>
          <cell r="B194">
            <v>1705</v>
          </cell>
        </row>
        <row r="195">
          <cell r="A195">
            <v>170595</v>
          </cell>
          <cell r="B195">
            <v>1719</v>
          </cell>
        </row>
        <row r="196">
          <cell r="A196">
            <v>171004</v>
          </cell>
          <cell r="B196">
            <v>1720</v>
          </cell>
        </row>
        <row r="197">
          <cell r="A197">
            <v>171012</v>
          </cell>
          <cell r="B197">
            <v>1721</v>
          </cell>
        </row>
        <row r="198">
          <cell r="A198">
            <v>171012</v>
          </cell>
          <cell r="B198">
            <v>1724</v>
          </cell>
        </row>
        <row r="199">
          <cell r="A199">
            <v>171012</v>
          </cell>
          <cell r="B199">
            <v>1725</v>
          </cell>
        </row>
        <row r="200">
          <cell r="A200">
            <v>171016</v>
          </cell>
          <cell r="B200">
            <v>1718</v>
          </cell>
        </row>
        <row r="201">
          <cell r="A201">
            <v>171020</v>
          </cell>
          <cell r="B201">
            <v>1710</v>
          </cell>
        </row>
        <row r="202">
          <cell r="A202">
            <v>171020</v>
          </cell>
          <cell r="B202">
            <v>1731</v>
          </cell>
        </row>
        <row r="203">
          <cell r="A203">
            <v>171024</v>
          </cell>
          <cell r="B203">
            <v>1711</v>
          </cell>
        </row>
        <row r="204">
          <cell r="A204">
            <v>171024</v>
          </cell>
          <cell r="B204">
            <v>1717</v>
          </cell>
        </row>
        <row r="205">
          <cell r="A205">
            <v>171044</v>
          </cell>
          <cell r="B205">
            <v>1723</v>
          </cell>
        </row>
        <row r="206">
          <cell r="A206">
            <v>171048</v>
          </cell>
          <cell r="B206">
            <v>1712</v>
          </cell>
        </row>
        <row r="207">
          <cell r="A207">
            <v>171048</v>
          </cell>
          <cell r="B207">
            <v>1732</v>
          </cell>
        </row>
        <row r="208">
          <cell r="A208">
            <v>171060</v>
          </cell>
          <cell r="B208">
            <v>1713</v>
          </cell>
        </row>
        <row r="209">
          <cell r="A209">
            <v>171060</v>
          </cell>
          <cell r="B209">
            <v>1733</v>
          </cell>
        </row>
        <row r="210">
          <cell r="A210">
            <v>171095</v>
          </cell>
          <cell r="B210">
            <v>1714</v>
          </cell>
        </row>
        <row r="211">
          <cell r="A211">
            <v>171095</v>
          </cell>
          <cell r="B211">
            <v>1715</v>
          </cell>
        </row>
        <row r="212">
          <cell r="A212">
            <v>171095</v>
          </cell>
          <cell r="B212">
            <v>1716</v>
          </cell>
        </row>
        <row r="213">
          <cell r="A213">
            <v>171095</v>
          </cell>
          <cell r="B213">
            <v>1722</v>
          </cell>
        </row>
        <row r="214">
          <cell r="A214">
            <v>171099</v>
          </cell>
          <cell r="B214">
            <v>1726</v>
          </cell>
        </row>
        <row r="215">
          <cell r="A215">
            <v>171099</v>
          </cell>
          <cell r="B215">
            <v>1730</v>
          </cell>
        </row>
        <row r="216">
          <cell r="A216">
            <v>189520</v>
          </cell>
          <cell r="B216">
            <v>1805</v>
          </cell>
        </row>
        <row r="217">
          <cell r="A217">
            <v>189595</v>
          </cell>
          <cell r="B217">
            <v>1820</v>
          </cell>
        </row>
        <row r="218">
          <cell r="A218">
            <v>189595</v>
          </cell>
          <cell r="B218">
            <v>1821</v>
          </cell>
        </row>
        <row r="219">
          <cell r="A219">
            <v>189599</v>
          </cell>
          <cell r="B219">
            <v>1810</v>
          </cell>
        </row>
        <row r="220">
          <cell r="A220">
            <v>191004</v>
          </cell>
          <cell r="B220">
            <v>1901</v>
          </cell>
        </row>
        <row r="221">
          <cell r="A221">
            <v>191012</v>
          </cell>
          <cell r="B221">
            <v>1902</v>
          </cell>
        </row>
        <row r="222">
          <cell r="A222">
            <v>210505</v>
          </cell>
          <cell r="B222">
            <v>2103</v>
          </cell>
        </row>
        <row r="223">
          <cell r="A223">
            <v>210510</v>
          </cell>
          <cell r="B223">
            <v>2104</v>
          </cell>
        </row>
        <row r="224">
          <cell r="A224">
            <v>210515</v>
          </cell>
          <cell r="B224">
            <v>2105</v>
          </cell>
        </row>
        <row r="225">
          <cell r="A225">
            <v>210515</v>
          </cell>
          <cell r="B225">
            <v>2106</v>
          </cell>
        </row>
        <row r="226">
          <cell r="A226">
            <v>210520</v>
          </cell>
          <cell r="B226">
            <v>2107</v>
          </cell>
        </row>
        <row r="227">
          <cell r="A227">
            <v>210525</v>
          </cell>
          <cell r="B227">
            <v>2108</v>
          </cell>
        </row>
        <row r="228">
          <cell r="A228">
            <v>211595</v>
          </cell>
          <cell r="B228">
            <v>2109</v>
          </cell>
        </row>
        <row r="229">
          <cell r="A229">
            <v>211595</v>
          </cell>
          <cell r="B229">
            <v>2110</v>
          </cell>
        </row>
        <row r="230">
          <cell r="A230">
            <v>211595</v>
          </cell>
          <cell r="B230">
            <v>2111</v>
          </cell>
        </row>
        <row r="231">
          <cell r="A231">
            <v>213005</v>
          </cell>
          <cell r="B231">
            <v>2116</v>
          </cell>
        </row>
        <row r="232">
          <cell r="A232">
            <v>213005</v>
          </cell>
          <cell r="B232">
            <v>2117</v>
          </cell>
        </row>
        <row r="233">
          <cell r="A233">
            <v>219505</v>
          </cell>
          <cell r="B233">
            <v>2118</v>
          </cell>
        </row>
        <row r="234">
          <cell r="A234">
            <v>219505</v>
          </cell>
          <cell r="B234">
            <v>2119</v>
          </cell>
        </row>
        <row r="235">
          <cell r="A235">
            <v>219505</v>
          </cell>
          <cell r="B235">
            <v>2171</v>
          </cell>
        </row>
        <row r="236">
          <cell r="A236">
            <v>220505</v>
          </cell>
          <cell r="B236">
            <v>2202</v>
          </cell>
        </row>
        <row r="237">
          <cell r="A237">
            <v>220505</v>
          </cell>
          <cell r="B237">
            <v>2385</v>
          </cell>
        </row>
        <row r="238">
          <cell r="A238">
            <v>221005</v>
          </cell>
          <cell r="B238">
            <v>2206</v>
          </cell>
        </row>
        <row r="239">
          <cell r="A239">
            <v>221005</v>
          </cell>
          <cell r="B239">
            <v>2210</v>
          </cell>
        </row>
        <row r="240">
          <cell r="A240">
            <v>233505</v>
          </cell>
          <cell r="B240">
            <v>2305</v>
          </cell>
        </row>
        <row r="241">
          <cell r="A241">
            <v>233510</v>
          </cell>
          <cell r="B241">
            <v>2306</v>
          </cell>
        </row>
        <row r="242">
          <cell r="A242">
            <v>233515</v>
          </cell>
          <cell r="B242">
            <v>2307</v>
          </cell>
        </row>
        <row r="243">
          <cell r="A243">
            <v>233520</v>
          </cell>
          <cell r="B243">
            <v>2308</v>
          </cell>
        </row>
        <row r="244">
          <cell r="A244">
            <v>233525</v>
          </cell>
          <cell r="B244">
            <v>2309</v>
          </cell>
        </row>
        <row r="245">
          <cell r="A245">
            <v>233530</v>
          </cell>
          <cell r="B245">
            <v>2220</v>
          </cell>
        </row>
        <row r="246">
          <cell r="A246">
            <v>233530</v>
          </cell>
          <cell r="B246">
            <v>2310</v>
          </cell>
        </row>
        <row r="247">
          <cell r="A247">
            <v>233535</v>
          </cell>
          <cell r="B247">
            <v>2311</v>
          </cell>
        </row>
        <row r="248">
          <cell r="A248">
            <v>233540</v>
          </cell>
          <cell r="B248">
            <v>2312</v>
          </cell>
        </row>
        <row r="249">
          <cell r="A249">
            <v>233545</v>
          </cell>
          <cell r="B249">
            <v>2313</v>
          </cell>
        </row>
        <row r="250">
          <cell r="A250">
            <v>233550</v>
          </cell>
          <cell r="B250">
            <v>2330</v>
          </cell>
        </row>
        <row r="251">
          <cell r="A251">
            <v>233555</v>
          </cell>
          <cell r="B251">
            <v>2314</v>
          </cell>
        </row>
        <row r="252">
          <cell r="A252">
            <v>233560</v>
          </cell>
          <cell r="B252">
            <v>2315</v>
          </cell>
        </row>
        <row r="253">
          <cell r="A253">
            <v>233565</v>
          </cell>
          <cell r="B253">
            <v>2316</v>
          </cell>
        </row>
        <row r="254">
          <cell r="A254">
            <v>233570</v>
          </cell>
          <cell r="B254">
            <v>2317</v>
          </cell>
        </row>
        <row r="255">
          <cell r="A255">
            <v>233595</v>
          </cell>
          <cell r="B255">
            <v>2301</v>
          </cell>
        </row>
        <row r="256">
          <cell r="A256">
            <v>233595</v>
          </cell>
          <cell r="B256">
            <v>2302</v>
          </cell>
        </row>
        <row r="257">
          <cell r="A257">
            <v>233595</v>
          </cell>
          <cell r="B257">
            <v>2303</v>
          </cell>
        </row>
        <row r="258">
          <cell r="A258">
            <v>233595</v>
          </cell>
          <cell r="B258">
            <v>2304</v>
          </cell>
        </row>
        <row r="259">
          <cell r="A259">
            <v>233595</v>
          </cell>
          <cell r="B259">
            <v>2318</v>
          </cell>
        </row>
        <row r="260">
          <cell r="A260">
            <v>233595</v>
          </cell>
          <cell r="B260">
            <v>2319</v>
          </cell>
        </row>
        <row r="261">
          <cell r="A261">
            <v>233595</v>
          </cell>
          <cell r="B261">
            <v>2320</v>
          </cell>
        </row>
        <row r="262">
          <cell r="A262">
            <v>233595</v>
          </cell>
          <cell r="B262">
            <v>2321</v>
          </cell>
        </row>
        <row r="263">
          <cell r="A263">
            <v>233595</v>
          </cell>
          <cell r="B263">
            <v>2322</v>
          </cell>
        </row>
        <row r="264">
          <cell r="A264">
            <v>233595</v>
          </cell>
          <cell r="B264">
            <v>2323</v>
          </cell>
        </row>
        <row r="265">
          <cell r="A265">
            <v>233595</v>
          </cell>
          <cell r="B265">
            <v>2324</v>
          </cell>
        </row>
        <row r="266">
          <cell r="A266">
            <v>233595</v>
          </cell>
          <cell r="B266">
            <v>2325</v>
          </cell>
        </row>
        <row r="267">
          <cell r="A267">
            <v>233595</v>
          </cell>
          <cell r="B267">
            <v>2326</v>
          </cell>
        </row>
        <row r="268">
          <cell r="A268">
            <v>233595</v>
          </cell>
          <cell r="B268">
            <v>2327</v>
          </cell>
        </row>
        <row r="269">
          <cell r="A269">
            <v>233595</v>
          </cell>
          <cell r="B269">
            <v>2328</v>
          </cell>
        </row>
        <row r="270">
          <cell r="A270">
            <v>233595</v>
          </cell>
          <cell r="B270">
            <v>2329</v>
          </cell>
        </row>
        <row r="271">
          <cell r="A271">
            <v>233595</v>
          </cell>
          <cell r="B271">
            <v>2333</v>
          </cell>
        </row>
        <row r="272">
          <cell r="A272">
            <v>233595</v>
          </cell>
          <cell r="B272">
            <v>2334</v>
          </cell>
        </row>
        <row r="273">
          <cell r="A273">
            <v>233595</v>
          </cell>
          <cell r="B273">
            <v>2335</v>
          </cell>
        </row>
        <row r="274">
          <cell r="A274">
            <v>233595</v>
          </cell>
          <cell r="B274">
            <v>2383</v>
          </cell>
        </row>
        <row r="275">
          <cell r="A275">
            <v>236005</v>
          </cell>
          <cell r="B275">
            <v>2332</v>
          </cell>
        </row>
        <row r="276">
          <cell r="A276">
            <v>236505</v>
          </cell>
          <cell r="B276">
            <v>2336</v>
          </cell>
        </row>
        <row r="277">
          <cell r="A277">
            <v>236510</v>
          </cell>
          <cell r="B277">
            <v>2337</v>
          </cell>
        </row>
        <row r="278">
          <cell r="A278">
            <v>236515</v>
          </cell>
          <cell r="B278">
            <v>2338</v>
          </cell>
        </row>
        <row r="279">
          <cell r="A279">
            <v>236520</v>
          </cell>
          <cell r="B279">
            <v>2339</v>
          </cell>
        </row>
        <row r="280">
          <cell r="A280">
            <v>236525</v>
          </cell>
          <cell r="B280">
            <v>2340</v>
          </cell>
        </row>
        <row r="281">
          <cell r="A281">
            <v>236525</v>
          </cell>
          <cell r="B281">
            <v>2341</v>
          </cell>
        </row>
        <row r="282">
          <cell r="A282">
            <v>236525</v>
          </cell>
          <cell r="B282">
            <v>2342</v>
          </cell>
        </row>
        <row r="283">
          <cell r="A283">
            <v>236525</v>
          </cell>
          <cell r="B283">
            <v>2343</v>
          </cell>
        </row>
        <row r="284">
          <cell r="A284">
            <v>236525</v>
          </cell>
          <cell r="B284">
            <v>2354</v>
          </cell>
        </row>
        <row r="285">
          <cell r="A285">
            <v>236530</v>
          </cell>
          <cell r="B285">
            <v>2344</v>
          </cell>
        </row>
        <row r="286">
          <cell r="A286">
            <v>236530</v>
          </cell>
          <cell r="B286">
            <v>2345</v>
          </cell>
        </row>
        <row r="287">
          <cell r="A287">
            <v>236535</v>
          </cell>
          <cell r="B287">
            <v>2346</v>
          </cell>
        </row>
        <row r="288">
          <cell r="A288">
            <v>236540</v>
          </cell>
          <cell r="B288">
            <v>2347</v>
          </cell>
        </row>
        <row r="289">
          <cell r="A289">
            <v>236540</v>
          </cell>
          <cell r="B289">
            <v>2348</v>
          </cell>
        </row>
        <row r="290">
          <cell r="A290">
            <v>236540</v>
          </cell>
          <cell r="B290">
            <v>2349</v>
          </cell>
        </row>
        <row r="291">
          <cell r="A291">
            <v>236540</v>
          </cell>
          <cell r="B291">
            <v>2353</v>
          </cell>
        </row>
        <row r="292">
          <cell r="A292">
            <v>236545</v>
          </cell>
          <cell r="B292">
            <v>2351</v>
          </cell>
        </row>
        <row r="293">
          <cell r="A293">
            <v>236575</v>
          </cell>
          <cell r="B293">
            <v>2350</v>
          </cell>
        </row>
        <row r="294">
          <cell r="A294">
            <v>236580</v>
          </cell>
          <cell r="B294">
            <v>2352</v>
          </cell>
        </row>
        <row r="295">
          <cell r="A295">
            <v>236705</v>
          </cell>
          <cell r="B295">
            <v>2358</v>
          </cell>
        </row>
        <row r="296">
          <cell r="A296">
            <v>236705</v>
          </cell>
          <cell r="B296">
            <v>2359</v>
          </cell>
        </row>
        <row r="297">
          <cell r="A297">
            <v>236705</v>
          </cell>
          <cell r="B297">
            <v>2360</v>
          </cell>
        </row>
        <row r="298">
          <cell r="A298">
            <v>236805</v>
          </cell>
          <cell r="B298">
            <v>2362</v>
          </cell>
        </row>
        <row r="299">
          <cell r="A299">
            <v>236805</v>
          </cell>
          <cell r="B299">
            <v>2363</v>
          </cell>
        </row>
        <row r="300">
          <cell r="A300">
            <v>236805</v>
          </cell>
          <cell r="B300">
            <v>2364</v>
          </cell>
        </row>
        <row r="301">
          <cell r="A301">
            <v>236805</v>
          </cell>
          <cell r="B301">
            <v>2365</v>
          </cell>
        </row>
        <row r="302">
          <cell r="A302">
            <v>236805</v>
          </cell>
          <cell r="B302">
            <v>2366</v>
          </cell>
        </row>
        <row r="303">
          <cell r="A303">
            <v>236810</v>
          </cell>
          <cell r="B303">
            <v>2387</v>
          </cell>
        </row>
        <row r="304">
          <cell r="A304">
            <v>236810</v>
          </cell>
          <cell r="B304">
            <v>2388</v>
          </cell>
        </row>
        <row r="305">
          <cell r="A305">
            <v>236810</v>
          </cell>
          <cell r="B305">
            <v>2389</v>
          </cell>
        </row>
        <row r="306">
          <cell r="A306">
            <v>236810</v>
          </cell>
          <cell r="B306">
            <v>2390</v>
          </cell>
        </row>
        <row r="307">
          <cell r="A307">
            <v>236810</v>
          </cell>
          <cell r="B307">
            <v>2391</v>
          </cell>
        </row>
        <row r="308">
          <cell r="A308">
            <v>236810</v>
          </cell>
          <cell r="B308">
            <v>2392</v>
          </cell>
        </row>
        <row r="309">
          <cell r="A309">
            <v>236810</v>
          </cell>
          <cell r="B309">
            <v>2393</v>
          </cell>
        </row>
        <row r="310">
          <cell r="A310">
            <v>236810</v>
          </cell>
          <cell r="B310">
            <v>2394</v>
          </cell>
        </row>
        <row r="311">
          <cell r="A311">
            <v>236810</v>
          </cell>
          <cell r="B311">
            <v>2395</v>
          </cell>
        </row>
        <row r="312">
          <cell r="A312">
            <v>236810</v>
          </cell>
          <cell r="B312">
            <v>2396</v>
          </cell>
        </row>
        <row r="313">
          <cell r="A313">
            <v>236810</v>
          </cell>
          <cell r="B313">
            <v>2397</v>
          </cell>
        </row>
        <row r="314">
          <cell r="A314">
            <v>237005</v>
          </cell>
          <cell r="B314">
            <v>2368</v>
          </cell>
        </row>
        <row r="315">
          <cell r="A315">
            <v>237006</v>
          </cell>
          <cell r="B315">
            <v>2369</v>
          </cell>
        </row>
        <row r="316">
          <cell r="A316">
            <v>237010</v>
          </cell>
          <cell r="B316">
            <v>2370</v>
          </cell>
        </row>
        <row r="317">
          <cell r="A317">
            <v>237010</v>
          </cell>
          <cell r="B317">
            <v>2375</v>
          </cell>
        </row>
        <row r="318">
          <cell r="A318">
            <v>237025</v>
          </cell>
          <cell r="B318">
            <v>2371</v>
          </cell>
        </row>
        <row r="319">
          <cell r="A319">
            <v>237045</v>
          </cell>
          <cell r="B319">
            <v>2372</v>
          </cell>
        </row>
        <row r="320">
          <cell r="A320">
            <v>237045</v>
          </cell>
          <cell r="B320">
            <v>2373</v>
          </cell>
        </row>
        <row r="321">
          <cell r="A321">
            <v>237095</v>
          </cell>
          <cell r="B321">
            <v>2374</v>
          </cell>
        </row>
        <row r="322">
          <cell r="A322">
            <v>238095</v>
          </cell>
          <cell r="B322">
            <v>2331</v>
          </cell>
        </row>
        <row r="323">
          <cell r="A323">
            <v>238095</v>
          </cell>
          <cell r="B323">
            <v>2376</v>
          </cell>
        </row>
        <row r="324">
          <cell r="A324">
            <v>238095</v>
          </cell>
          <cell r="B324">
            <v>2377</v>
          </cell>
        </row>
        <row r="325">
          <cell r="A325">
            <v>238095</v>
          </cell>
          <cell r="B325">
            <v>2378</v>
          </cell>
        </row>
        <row r="326">
          <cell r="A326">
            <v>238095</v>
          </cell>
          <cell r="B326">
            <v>2379</v>
          </cell>
        </row>
        <row r="327">
          <cell r="A327">
            <v>238095</v>
          </cell>
          <cell r="B327">
            <v>2380</v>
          </cell>
        </row>
        <row r="328">
          <cell r="A328">
            <v>238095</v>
          </cell>
          <cell r="B328">
            <v>2381</v>
          </cell>
        </row>
        <row r="329">
          <cell r="A329">
            <v>238095</v>
          </cell>
          <cell r="B329">
            <v>2382</v>
          </cell>
        </row>
        <row r="330">
          <cell r="A330">
            <v>238095</v>
          </cell>
          <cell r="B330">
            <v>2384</v>
          </cell>
        </row>
        <row r="331">
          <cell r="A331">
            <v>238095</v>
          </cell>
          <cell r="B331">
            <v>2386</v>
          </cell>
        </row>
        <row r="332">
          <cell r="A332">
            <v>240405</v>
          </cell>
          <cell r="B332">
            <v>2402</v>
          </cell>
        </row>
        <row r="333">
          <cell r="A333">
            <v>240410</v>
          </cell>
          <cell r="B333">
            <v>2403</v>
          </cell>
        </row>
        <row r="334">
          <cell r="A334">
            <v>240805</v>
          </cell>
          <cell r="B334">
            <v>2405</v>
          </cell>
        </row>
        <row r="335">
          <cell r="A335">
            <v>240810</v>
          </cell>
          <cell r="B335">
            <v>2406</v>
          </cell>
        </row>
        <row r="336">
          <cell r="A336">
            <v>241205</v>
          </cell>
          <cell r="B336">
            <v>2407</v>
          </cell>
        </row>
        <row r="337">
          <cell r="A337">
            <v>241210</v>
          </cell>
          <cell r="B337">
            <v>2408</v>
          </cell>
        </row>
        <row r="338">
          <cell r="A338">
            <v>241215</v>
          </cell>
          <cell r="B338">
            <v>2409</v>
          </cell>
        </row>
        <row r="339">
          <cell r="A339">
            <v>241216</v>
          </cell>
          <cell r="B339">
            <v>2410</v>
          </cell>
        </row>
        <row r="340">
          <cell r="A340">
            <v>250505</v>
          </cell>
          <cell r="B340">
            <v>2500</v>
          </cell>
        </row>
        <row r="341">
          <cell r="A341">
            <v>250505</v>
          </cell>
          <cell r="B341">
            <v>2501</v>
          </cell>
        </row>
        <row r="342">
          <cell r="A342">
            <v>250505</v>
          </cell>
          <cell r="B342">
            <v>2502</v>
          </cell>
        </row>
        <row r="343">
          <cell r="A343">
            <v>250505</v>
          </cell>
          <cell r="B343">
            <v>2503</v>
          </cell>
        </row>
        <row r="344">
          <cell r="A344">
            <v>250505</v>
          </cell>
          <cell r="B344">
            <v>2504</v>
          </cell>
        </row>
        <row r="345">
          <cell r="A345">
            <v>251010</v>
          </cell>
          <cell r="B345">
            <v>2508</v>
          </cell>
        </row>
        <row r="346">
          <cell r="A346">
            <v>251010</v>
          </cell>
          <cell r="B346">
            <v>2509</v>
          </cell>
        </row>
        <row r="347">
          <cell r="A347">
            <v>251505</v>
          </cell>
          <cell r="B347">
            <v>2511</v>
          </cell>
        </row>
        <row r="348">
          <cell r="A348">
            <v>251505</v>
          </cell>
          <cell r="B348">
            <v>2512</v>
          </cell>
        </row>
        <row r="349">
          <cell r="A349">
            <v>252005</v>
          </cell>
          <cell r="B349">
            <v>2514</v>
          </cell>
        </row>
        <row r="350">
          <cell r="A350">
            <v>252505</v>
          </cell>
          <cell r="B350">
            <v>2516</v>
          </cell>
        </row>
        <row r="351">
          <cell r="A351">
            <v>252505</v>
          </cell>
          <cell r="B351">
            <v>2517</v>
          </cell>
        </row>
        <row r="352">
          <cell r="A352">
            <v>253005</v>
          </cell>
          <cell r="B352">
            <v>2515</v>
          </cell>
        </row>
        <row r="353">
          <cell r="A353">
            <v>260505</v>
          </cell>
          <cell r="B353">
            <v>2602</v>
          </cell>
        </row>
        <row r="354">
          <cell r="A354">
            <v>260510</v>
          </cell>
          <cell r="B354">
            <v>2603</v>
          </cell>
        </row>
        <row r="355">
          <cell r="A355">
            <v>260515</v>
          </cell>
          <cell r="B355">
            <v>2604</v>
          </cell>
        </row>
        <row r="356">
          <cell r="A356">
            <v>260520</v>
          </cell>
          <cell r="B356">
            <v>2605</v>
          </cell>
        </row>
        <row r="357">
          <cell r="A357">
            <v>260525</v>
          </cell>
          <cell r="B357">
            <v>2606</v>
          </cell>
        </row>
        <row r="358">
          <cell r="A358">
            <v>260530</v>
          </cell>
          <cell r="B358">
            <v>2607</v>
          </cell>
        </row>
        <row r="359">
          <cell r="A359">
            <v>260535</v>
          </cell>
          <cell r="B359">
            <v>2608</v>
          </cell>
        </row>
        <row r="360">
          <cell r="A360">
            <v>260540</v>
          </cell>
          <cell r="B360">
            <v>2609</v>
          </cell>
        </row>
        <row r="361">
          <cell r="A361">
            <v>260545</v>
          </cell>
          <cell r="B361">
            <v>2610</v>
          </cell>
        </row>
        <row r="362">
          <cell r="A362">
            <v>260550</v>
          </cell>
          <cell r="B362">
            <v>2611</v>
          </cell>
        </row>
        <row r="363">
          <cell r="A363">
            <v>260595</v>
          </cell>
          <cell r="B363">
            <v>2612</v>
          </cell>
        </row>
        <row r="364">
          <cell r="A364">
            <v>260595</v>
          </cell>
          <cell r="B364">
            <v>2613</v>
          </cell>
        </row>
        <row r="365">
          <cell r="A365">
            <v>260595</v>
          </cell>
          <cell r="B365">
            <v>2614</v>
          </cell>
        </row>
        <row r="366">
          <cell r="A366">
            <v>261005</v>
          </cell>
          <cell r="B366">
            <v>2621</v>
          </cell>
        </row>
        <row r="367">
          <cell r="A367">
            <v>261010</v>
          </cell>
          <cell r="B367">
            <v>2622</v>
          </cell>
        </row>
        <row r="368">
          <cell r="A368">
            <v>261015</v>
          </cell>
          <cell r="B368">
            <v>2623</v>
          </cell>
        </row>
        <row r="369">
          <cell r="A369">
            <v>261020</v>
          </cell>
          <cell r="B369">
            <v>2624</v>
          </cell>
        </row>
        <row r="370">
          <cell r="A370">
            <v>261025</v>
          </cell>
          <cell r="B370">
            <v>2625</v>
          </cell>
        </row>
        <row r="371">
          <cell r="A371">
            <v>261505</v>
          </cell>
          <cell r="B371">
            <v>2627</v>
          </cell>
        </row>
        <row r="372">
          <cell r="A372">
            <v>263520</v>
          </cell>
          <cell r="B372">
            <v>2615</v>
          </cell>
        </row>
        <row r="373">
          <cell r="A373">
            <v>270505</v>
          </cell>
          <cell r="B373">
            <v>2702</v>
          </cell>
        </row>
        <row r="374">
          <cell r="A374">
            <v>281505</v>
          </cell>
          <cell r="B374">
            <v>2815</v>
          </cell>
        </row>
        <row r="375">
          <cell r="A375">
            <v>281505</v>
          </cell>
          <cell r="B375">
            <v>2816</v>
          </cell>
        </row>
        <row r="376">
          <cell r="A376">
            <v>310505</v>
          </cell>
          <cell r="B376">
            <v>3102</v>
          </cell>
        </row>
        <row r="377">
          <cell r="A377">
            <v>310510</v>
          </cell>
          <cell r="B377">
            <v>3103</v>
          </cell>
        </row>
        <row r="378">
          <cell r="A378">
            <v>310515</v>
          </cell>
          <cell r="B378">
            <v>3104</v>
          </cell>
        </row>
        <row r="379">
          <cell r="A379">
            <v>320505</v>
          </cell>
          <cell r="B379">
            <v>3202</v>
          </cell>
        </row>
        <row r="380">
          <cell r="A380">
            <v>330505</v>
          </cell>
          <cell r="B380">
            <v>3302</v>
          </cell>
        </row>
        <row r="381">
          <cell r="A381">
            <v>330515</v>
          </cell>
          <cell r="B381">
            <v>3303</v>
          </cell>
        </row>
        <row r="382">
          <cell r="A382">
            <v>330516</v>
          </cell>
          <cell r="B382">
            <v>3304</v>
          </cell>
        </row>
        <row r="383">
          <cell r="A383">
            <v>331015</v>
          </cell>
          <cell r="B383">
            <v>3306</v>
          </cell>
        </row>
        <row r="384">
          <cell r="A384">
            <v>340505</v>
          </cell>
          <cell r="B384">
            <v>3402</v>
          </cell>
        </row>
        <row r="385">
          <cell r="A385">
            <v>340510</v>
          </cell>
          <cell r="B385">
            <v>3403</v>
          </cell>
        </row>
        <row r="386">
          <cell r="A386">
            <v>340515</v>
          </cell>
          <cell r="B386">
            <v>3404</v>
          </cell>
        </row>
        <row r="387">
          <cell r="A387">
            <v>340520</v>
          </cell>
          <cell r="B387">
            <v>3405</v>
          </cell>
        </row>
        <row r="388">
          <cell r="A388">
            <v>360505</v>
          </cell>
          <cell r="B388">
            <v>3600</v>
          </cell>
        </row>
        <row r="389">
          <cell r="A389">
            <v>360505</v>
          </cell>
          <cell r="B389">
            <v>3602</v>
          </cell>
        </row>
        <row r="390">
          <cell r="A390">
            <v>360510</v>
          </cell>
          <cell r="B390">
            <v>3603</v>
          </cell>
        </row>
        <row r="391">
          <cell r="A391">
            <v>361005</v>
          </cell>
          <cell r="B391">
            <v>3605</v>
          </cell>
        </row>
        <row r="392">
          <cell r="A392">
            <v>370505</v>
          </cell>
          <cell r="B392">
            <v>3702</v>
          </cell>
        </row>
        <row r="393">
          <cell r="A393">
            <v>371005</v>
          </cell>
          <cell r="B393">
            <v>3704</v>
          </cell>
        </row>
        <row r="394">
          <cell r="A394">
            <v>381004</v>
          </cell>
          <cell r="B394">
            <v>3801</v>
          </cell>
        </row>
        <row r="395">
          <cell r="A395">
            <v>381012</v>
          </cell>
          <cell r="B395">
            <v>3802</v>
          </cell>
        </row>
        <row r="396">
          <cell r="A396">
            <v>412014</v>
          </cell>
          <cell r="B396">
            <v>4101</v>
          </cell>
        </row>
        <row r="397">
          <cell r="A397">
            <v>412014</v>
          </cell>
          <cell r="B397">
            <v>4102</v>
          </cell>
        </row>
        <row r="398">
          <cell r="A398">
            <v>412014</v>
          </cell>
          <cell r="B398">
            <v>4103</v>
          </cell>
        </row>
        <row r="399">
          <cell r="A399">
            <v>412099</v>
          </cell>
          <cell r="B399">
            <v>4104</v>
          </cell>
        </row>
        <row r="400">
          <cell r="A400">
            <v>413522</v>
          </cell>
          <cell r="B400">
            <v>4108</v>
          </cell>
        </row>
        <row r="401">
          <cell r="A401">
            <v>413522</v>
          </cell>
          <cell r="B401">
            <v>4109</v>
          </cell>
        </row>
        <row r="402">
          <cell r="A402">
            <v>413595</v>
          </cell>
          <cell r="B402">
            <v>4105</v>
          </cell>
        </row>
        <row r="403">
          <cell r="A403">
            <v>417505</v>
          </cell>
          <cell r="B403">
            <v>4111</v>
          </cell>
        </row>
        <row r="404">
          <cell r="A404">
            <v>417505</v>
          </cell>
          <cell r="B404">
            <v>4112</v>
          </cell>
        </row>
        <row r="405">
          <cell r="A405">
            <v>417510</v>
          </cell>
          <cell r="B405">
            <v>4113</v>
          </cell>
        </row>
        <row r="406">
          <cell r="A406">
            <v>417510</v>
          </cell>
          <cell r="B406">
            <v>4114</v>
          </cell>
        </row>
        <row r="407">
          <cell r="A407">
            <v>417510</v>
          </cell>
          <cell r="B407">
            <v>4115</v>
          </cell>
        </row>
        <row r="408">
          <cell r="A408">
            <v>417510</v>
          </cell>
          <cell r="B408">
            <v>4116</v>
          </cell>
        </row>
        <row r="409">
          <cell r="A409">
            <v>417510</v>
          </cell>
          <cell r="B409">
            <v>4117</v>
          </cell>
        </row>
        <row r="410">
          <cell r="A410">
            <v>417510</v>
          </cell>
          <cell r="B410">
            <v>4118</v>
          </cell>
        </row>
        <row r="411">
          <cell r="A411">
            <v>417510</v>
          </cell>
          <cell r="B411">
            <v>4119</v>
          </cell>
        </row>
        <row r="412">
          <cell r="A412">
            <v>417510</v>
          </cell>
          <cell r="B412">
            <v>4120</v>
          </cell>
        </row>
        <row r="413">
          <cell r="A413">
            <v>417510</v>
          </cell>
          <cell r="B413">
            <v>4121</v>
          </cell>
        </row>
        <row r="414">
          <cell r="A414">
            <v>417510</v>
          </cell>
          <cell r="B414">
            <v>4122</v>
          </cell>
        </row>
        <row r="415">
          <cell r="A415">
            <v>417510</v>
          </cell>
          <cell r="B415">
            <v>4123</v>
          </cell>
        </row>
        <row r="416">
          <cell r="A416">
            <v>417510</v>
          </cell>
          <cell r="B416">
            <v>4126</v>
          </cell>
        </row>
        <row r="417">
          <cell r="A417">
            <v>417599</v>
          </cell>
          <cell r="B417">
            <v>4125</v>
          </cell>
        </row>
        <row r="418">
          <cell r="A418">
            <v>420505</v>
          </cell>
          <cell r="B418">
            <v>4150</v>
          </cell>
        </row>
        <row r="419">
          <cell r="A419">
            <v>420505</v>
          </cell>
          <cell r="B419">
            <v>4151</v>
          </cell>
        </row>
        <row r="420">
          <cell r="A420">
            <v>420510</v>
          </cell>
          <cell r="B420">
            <v>4152</v>
          </cell>
        </row>
        <row r="421">
          <cell r="A421">
            <v>420510</v>
          </cell>
          <cell r="B421">
            <v>4205</v>
          </cell>
        </row>
        <row r="422">
          <cell r="A422">
            <v>420599</v>
          </cell>
          <cell r="B422">
            <v>4199</v>
          </cell>
        </row>
        <row r="423">
          <cell r="A423">
            <v>421005</v>
          </cell>
          <cell r="B423">
            <v>4202</v>
          </cell>
        </row>
        <row r="424">
          <cell r="A424">
            <v>421005</v>
          </cell>
          <cell r="B424">
            <v>4203</v>
          </cell>
        </row>
        <row r="425">
          <cell r="A425">
            <v>421010</v>
          </cell>
          <cell r="B425">
            <v>4204</v>
          </cell>
        </row>
        <row r="426">
          <cell r="A426">
            <v>421020</v>
          </cell>
          <cell r="B426">
            <v>4210</v>
          </cell>
        </row>
        <row r="427">
          <cell r="A427">
            <v>421020</v>
          </cell>
          <cell r="B427">
            <v>4211</v>
          </cell>
        </row>
        <row r="428">
          <cell r="A428">
            <v>421035</v>
          </cell>
          <cell r="B428">
            <v>4206</v>
          </cell>
        </row>
        <row r="429">
          <cell r="A429">
            <v>421040</v>
          </cell>
          <cell r="B429">
            <v>4207</v>
          </cell>
        </row>
        <row r="430">
          <cell r="A430">
            <v>421055</v>
          </cell>
          <cell r="B430">
            <v>4208</v>
          </cell>
        </row>
        <row r="431">
          <cell r="A431">
            <v>421060</v>
          </cell>
          <cell r="B431">
            <v>4212</v>
          </cell>
        </row>
        <row r="432">
          <cell r="A432">
            <v>421095</v>
          </cell>
          <cell r="B432">
            <v>4209</v>
          </cell>
        </row>
        <row r="433">
          <cell r="A433">
            <v>421099</v>
          </cell>
          <cell r="B433">
            <v>4217</v>
          </cell>
        </row>
        <row r="434">
          <cell r="A434">
            <v>422005</v>
          </cell>
          <cell r="B434">
            <v>4219</v>
          </cell>
        </row>
        <row r="435">
          <cell r="A435">
            <v>422099</v>
          </cell>
          <cell r="B435">
            <v>4229</v>
          </cell>
        </row>
        <row r="436">
          <cell r="A436">
            <v>422515</v>
          </cell>
          <cell r="B436">
            <v>4225</v>
          </cell>
        </row>
        <row r="437">
          <cell r="A437">
            <v>423525</v>
          </cell>
          <cell r="B437">
            <v>4228</v>
          </cell>
        </row>
        <row r="438">
          <cell r="A438">
            <v>424025</v>
          </cell>
          <cell r="B438">
            <v>4231</v>
          </cell>
        </row>
        <row r="439">
          <cell r="A439">
            <v>424035</v>
          </cell>
          <cell r="B439">
            <v>4232</v>
          </cell>
        </row>
        <row r="440">
          <cell r="A440">
            <v>424099</v>
          </cell>
          <cell r="B440">
            <v>4241</v>
          </cell>
        </row>
        <row r="441">
          <cell r="A441">
            <v>424520</v>
          </cell>
          <cell r="B441">
            <v>4243</v>
          </cell>
        </row>
        <row r="442">
          <cell r="A442">
            <v>424524</v>
          </cell>
          <cell r="B442">
            <v>4244</v>
          </cell>
        </row>
        <row r="443">
          <cell r="A443">
            <v>424528</v>
          </cell>
          <cell r="B443">
            <v>4246</v>
          </cell>
        </row>
        <row r="444">
          <cell r="A444">
            <v>424540</v>
          </cell>
          <cell r="B444">
            <v>4245</v>
          </cell>
        </row>
        <row r="445">
          <cell r="A445">
            <v>424599</v>
          </cell>
          <cell r="B445">
            <v>4255</v>
          </cell>
        </row>
        <row r="446">
          <cell r="A446">
            <v>425005</v>
          </cell>
          <cell r="B446">
            <v>4257</v>
          </cell>
        </row>
        <row r="447">
          <cell r="A447">
            <v>425010</v>
          </cell>
          <cell r="B447">
            <v>4258</v>
          </cell>
        </row>
        <row r="448">
          <cell r="A448">
            <v>425015</v>
          </cell>
          <cell r="B448">
            <v>4256</v>
          </cell>
        </row>
        <row r="449">
          <cell r="A449">
            <v>425045</v>
          </cell>
          <cell r="B449">
            <v>4259</v>
          </cell>
        </row>
        <row r="450">
          <cell r="A450">
            <v>425050</v>
          </cell>
          <cell r="B450">
            <v>4260</v>
          </cell>
        </row>
        <row r="451">
          <cell r="A451">
            <v>425099</v>
          </cell>
          <cell r="B451">
            <v>4267</v>
          </cell>
        </row>
        <row r="452">
          <cell r="A452">
            <v>425505</v>
          </cell>
          <cell r="B452">
            <v>4269</v>
          </cell>
        </row>
        <row r="453">
          <cell r="A453">
            <v>425510</v>
          </cell>
          <cell r="B453">
            <v>4270</v>
          </cell>
        </row>
        <row r="454">
          <cell r="A454">
            <v>425520</v>
          </cell>
          <cell r="B454">
            <v>4271</v>
          </cell>
        </row>
        <row r="455">
          <cell r="A455">
            <v>425540</v>
          </cell>
          <cell r="B455">
            <v>4272</v>
          </cell>
        </row>
        <row r="456">
          <cell r="A456">
            <v>425599</v>
          </cell>
          <cell r="B456">
            <v>4278</v>
          </cell>
        </row>
        <row r="457">
          <cell r="A457">
            <v>426501</v>
          </cell>
          <cell r="B457">
            <v>4280</v>
          </cell>
        </row>
        <row r="458">
          <cell r="A458">
            <v>426599</v>
          </cell>
          <cell r="B458">
            <v>4281</v>
          </cell>
        </row>
        <row r="459">
          <cell r="A459">
            <v>429503</v>
          </cell>
          <cell r="B459">
            <v>4282</v>
          </cell>
        </row>
        <row r="460">
          <cell r="A460">
            <v>429505</v>
          </cell>
          <cell r="B460">
            <v>4279</v>
          </cell>
        </row>
        <row r="461">
          <cell r="A461">
            <v>429507</v>
          </cell>
          <cell r="B461">
            <v>4283</v>
          </cell>
        </row>
        <row r="462">
          <cell r="A462">
            <v>429535</v>
          </cell>
          <cell r="B462">
            <v>4284</v>
          </cell>
        </row>
        <row r="463">
          <cell r="A463">
            <v>429551</v>
          </cell>
          <cell r="B463">
            <v>4285</v>
          </cell>
        </row>
        <row r="464">
          <cell r="A464">
            <v>429551</v>
          </cell>
          <cell r="B464">
            <v>4286</v>
          </cell>
        </row>
        <row r="465">
          <cell r="A465">
            <v>429551</v>
          </cell>
          <cell r="B465">
            <v>4287</v>
          </cell>
        </row>
        <row r="466">
          <cell r="A466">
            <v>429553</v>
          </cell>
          <cell r="B466">
            <v>4288</v>
          </cell>
        </row>
        <row r="467">
          <cell r="A467">
            <v>429581</v>
          </cell>
          <cell r="B467">
            <v>4289</v>
          </cell>
        </row>
        <row r="468">
          <cell r="A468">
            <v>429599</v>
          </cell>
          <cell r="B468">
            <v>4299</v>
          </cell>
        </row>
        <row r="469">
          <cell r="A469">
            <v>470505</v>
          </cell>
          <cell r="B469">
            <v>4302</v>
          </cell>
        </row>
        <row r="470">
          <cell r="A470">
            <v>470510</v>
          </cell>
          <cell r="B470">
            <v>4303</v>
          </cell>
        </row>
        <row r="471">
          <cell r="A471">
            <v>470515</v>
          </cell>
          <cell r="B471">
            <v>4304</v>
          </cell>
        </row>
        <row r="472">
          <cell r="A472">
            <v>470520</v>
          </cell>
          <cell r="B472">
            <v>4305</v>
          </cell>
        </row>
        <row r="473">
          <cell r="A473">
            <v>470525</v>
          </cell>
          <cell r="B473">
            <v>4306</v>
          </cell>
        </row>
        <row r="474">
          <cell r="A474">
            <v>470530</v>
          </cell>
          <cell r="B474">
            <v>4307</v>
          </cell>
        </row>
        <row r="475">
          <cell r="A475">
            <v>470535</v>
          </cell>
          <cell r="B475">
            <v>4308</v>
          </cell>
        </row>
        <row r="476">
          <cell r="A476">
            <v>470540</v>
          </cell>
          <cell r="B476">
            <v>4309</v>
          </cell>
        </row>
        <row r="477">
          <cell r="A477">
            <v>470545</v>
          </cell>
          <cell r="B477">
            <v>4310</v>
          </cell>
        </row>
        <row r="478">
          <cell r="A478">
            <v>470550</v>
          </cell>
          <cell r="B478">
            <v>4311</v>
          </cell>
        </row>
        <row r="479">
          <cell r="A479">
            <v>470555</v>
          </cell>
          <cell r="B479">
            <v>4312</v>
          </cell>
        </row>
        <row r="480">
          <cell r="A480">
            <v>470560</v>
          </cell>
          <cell r="B480">
            <v>4313</v>
          </cell>
        </row>
        <row r="481">
          <cell r="A481">
            <v>470565</v>
          </cell>
          <cell r="B481">
            <v>4314</v>
          </cell>
        </row>
        <row r="482">
          <cell r="A482">
            <v>470570</v>
          </cell>
          <cell r="B482">
            <v>4315</v>
          </cell>
        </row>
        <row r="483">
          <cell r="A483">
            <v>470575</v>
          </cell>
          <cell r="B483">
            <v>4316</v>
          </cell>
        </row>
        <row r="484">
          <cell r="A484">
            <v>470580</v>
          </cell>
          <cell r="B484">
            <v>4317</v>
          </cell>
        </row>
        <row r="485">
          <cell r="A485">
            <v>470585</v>
          </cell>
          <cell r="B485">
            <v>4318</v>
          </cell>
        </row>
        <row r="486">
          <cell r="A486">
            <v>470590</v>
          </cell>
          <cell r="B486">
            <v>4319</v>
          </cell>
        </row>
        <row r="487">
          <cell r="A487">
            <v>470592</v>
          </cell>
          <cell r="B487">
            <v>4320</v>
          </cell>
        </row>
        <row r="488">
          <cell r="A488">
            <v>470594</v>
          </cell>
          <cell r="B488">
            <v>4321</v>
          </cell>
        </row>
        <row r="489">
          <cell r="A489">
            <v>510503</v>
          </cell>
          <cell r="B489">
            <v>5100</v>
          </cell>
        </row>
        <row r="490">
          <cell r="A490">
            <v>510503</v>
          </cell>
          <cell r="B490">
            <v>5102</v>
          </cell>
        </row>
        <row r="491">
          <cell r="A491">
            <v>510506</v>
          </cell>
          <cell r="B491">
            <v>5103</v>
          </cell>
        </row>
        <row r="492">
          <cell r="A492">
            <v>510506</v>
          </cell>
          <cell r="B492">
            <v>5133</v>
          </cell>
        </row>
        <row r="493">
          <cell r="A493">
            <v>510515</v>
          </cell>
          <cell r="B493">
            <v>5104</v>
          </cell>
        </row>
        <row r="494">
          <cell r="A494">
            <v>510518</v>
          </cell>
          <cell r="B494">
            <v>5105</v>
          </cell>
        </row>
        <row r="495">
          <cell r="A495">
            <v>510524</v>
          </cell>
          <cell r="B495">
            <v>5106</v>
          </cell>
        </row>
        <row r="496">
          <cell r="A496">
            <v>510527</v>
          </cell>
          <cell r="B496">
            <v>5107</v>
          </cell>
        </row>
        <row r="497">
          <cell r="A497">
            <v>510530</v>
          </cell>
          <cell r="B497">
            <v>5108</v>
          </cell>
        </row>
        <row r="498">
          <cell r="A498">
            <v>510533</v>
          </cell>
          <cell r="B498">
            <v>5109</v>
          </cell>
        </row>
        <row r="499">
          <cell r="A499">
            <v>510536</v>
          </cell>
          <cell r="B499">
            <v>5110</v>
          </cell>
        </row>
        <row r="500">
          <cell r="A500">
            <v>510539</v>
          </cell>
          <cell r="B500">
            <v>5111</v>
          </cell>
        </row>
        <row r="501">
          <cell r="A501">
            <v>510542</v>
          </cell>
          <cell r="B501">
            <v>5112</v>
          </cell>
        </row>
        <row r="502">
          <cell r="A502">
            <v>510543</v>
          </cell>
          <cell r="B502">
            <v>5113</v>
          </cell>
        </row>
        <row r="503">
          <cell r="A503">
            <v>510545</v>
          </cell>
          <cell r="B503">
            <v>5114</v>
          </cell>
        </row>
        <row r="504">
          <cell r="A504">
            <v>510545</v>
          </cell>
          <cell r="B504">
            <v>5601</v>
          </cell>
        </row>
        <row r="505">
          <cell r="A505">
            <v>510548</v>
          </cell>
          <cell r="B505">
            <v>5115</v>
          </cell>
        </row>
        <row r="506">
          <cell r="A506">
            <v>510548</v>
          </cell>
          <cell r="B506">
            <v>5132</v>
          </cell>
        </row>
        <row r="507">
          <cell r="A507">
            <v>510551</v>
          </cell>
          <cell r="B507">
            <v>5116</v>
          </cell>
        </row>
        <row r="508">
          <cell r="A508">
            <v>510560</v>
          </cell>
          <cell r="B508">
            <v>5117</v>
          </cell>
        </row>
        <row r="509">
          <cell r="A509">
            <v>510563</v>
          </cell>
          <cell r="B509">
            <v>5118</v>
          </cell>
        </row>
        <row r="510">
          <cell r="A510">
            <v>510566</v>
          </cell>
          <cell r="B510">
            <v>5119</v>
          </cell>
        </row>
        <row r="511">
          <cell r="A511">
            <v>510568</v>
          </cell>
          <cell r="B511">
            <v>5131</v>
          </cell>
        </row>
        <row r="512">
          <cell r="A512">
            <v>510569</v>
          </cell>
          <cell r="B512">
            <v>5120</v>
          </cell>
        </row>
        <row r="513">
          <cell r="A513">
            <v>510570</v>
          </cell>
          <cell r="B513">
            <v>5121</v>
          </cell>
        </row>
        <row r="514">
          <cell r="A514">
            <v>510572</v>
          </cell>
          <cell r="B514">
            <v>5122</v>
          </cell>
        </row>
        <row r="515">
          <cell r="A515">
            <v>510575</v>
          </cell>
          <cell r="B515">
            <v>5123</v>
          </cell>
        </row>
        <row r="516">
          <cell r="A516">
            <v>510578</v>
          </cell>
          <cell r="B516">
            <v>5124</v>
          </cell>
        </row>
        <row r="517">
          <cell r="A517">
            <v>510584</v>
          </cell>
          <cell r="B517">
            <v>5125</v>
          </cell>
        </row>
        <row r="518">
          <cell r="A518">
            <v>510585</v>
          </cell>
          <cell r="B518">
            <v>5162</v>
          </cell>
        </row>
        <row r="519">
          <cell r="A519">
            <v>510585</v>
          </cell>
          <cell r="B519">
            <v>5605</v>
          </cell>
        </row>
        <row r="520">
          <cell r="A520">
            <v>510595</v>
          </cell>
          <cell r="B520">
            <v>5126</v>
          </cell>
        </row>
        <row r="521">
          <cell r="A521">
            <v>510595</v>
          </cell>
          <cell r="B521">
            <v>5127</v>
          </cell>
        </row>
        <row r="522">
          <cell r="A522">
            <v>510595</v>
          </cell>
          <cell r="B522">
            <v>5128</v>
          </cell>
        </row>
        <row r="523">
          <cell r="A523">
            <v>510595</v>
          </cell>
          <cell r="B523">
            <v>5129</v>
          </cell>
        </row>
        <row r="524">
          <cell r="A524">
            <v>510595</v>
          </cell>
          <cell r="B524">
            <v>5130</v>
          </cell>
        </row>
        <row r="525">
          <cell r="A525">
            <v>510599</v>
          </cell>
          <cell r="B525">
            <v>5134</v>
          </cell>
        </row>
        <row r="526">
          <cell r="A526">
            <v>511010</v>
          </cell>
          <cell r="B526">
            <v>5136</v>
          </cell>
        </row>
        <row r="527">
          <cell r="A527">
            <v>511025</v>
          </cell>
          <cell r="B527">
            <v>5137</v>
          </cell>
        </row>
        <row r="528">
          <cell r="A528">
            <v>511030</v>
          </cell>
          <cell r="B528">
            <v>5138</v>
          </cell>
        </row>
        <row r="529">
          <cell r="A529">
            <v>511035</v>
          </cell>
          <cell r="B529">
            <v>5139</v>
          </cell>
        </row>
        <row r="530">
          <cell r="A530">
            <v>511099</v>
          </cell>
          <cell r="B530">
            <v>5142</v>
          </cell>
        </row>
        <row r="531">
          <cell r="A531">
            <v>511505</v>
          </cell>
          <cell r="B531">
            <v>5144</v>
          </cell>
        </row>
        <row r="532">
          <cell r="A532">
            <v>511510</v>
          </cell>
          <cell r="B532">
            <v>5145</v>
          </cell>
        </row>
        <row r="533">
          <cell r="A533">
            <v>511515</v>
          </cell>
          <cell r="B533">
            <v>5146</v>
          </cell>
        </row>
        <row r="534">
          <cell r="A534">
            <v>511525</v>
          </cell>
          <cell r="B534">
            <v>5143</v>
          </cell>
        </row>
        <row r="535">
          <cell r="A535">
            <v>511540</v>
          </cell>
          <cell r="B535">
            <v>5147</v>
          </cell>
        </row>
        <row r="536">
          <cell r="A536">
            <v>511545</v>
          </cell>
          <cell r="B536">
            <v>5148</v>
          </cell>
        </row>
        <row r="537">
          <cell r="A537">
            <v>511570</v>
          </cell>
          <cell r="B537">
            <v>5149</v>
          </cell>
        </row>
        <row r="538">
          <cell r="A538">
            <v>511595</v>
          </cell>
          <cell r="B538">
            <v>5150</v>
          </cell>
        </row>
        <row r="539">
          <cell r="A539">
            <v>511599</v>
          </cell>
          <cell r="B539">
            <v>5152</v>
          </cell>
        </row>
        <row r="540">
          <cell r="A540">
            <v>512010</v>
          </cell>
          <cell r="B540">
            <v>5154</v>
          </cell>
        </row>
        <row r="541">
          <cell r="A541">
            <v>512015</v>
          </cell>
          <cell r="B541">
            <v>5155</v>
          </cell>
        </row>
        <row r="542">
          <cell r="A542">
            <v>512020</v>
          </cell>
          <cell r="B542">
            <v>5156</v>
          </cell>
        </row>
        <row r="543">
          <cell r="A543">
            <v>512025</v>
          </cell>
          <cell r="B543">
            <v>5157</v>
          </cell>
        </row>
        <row r="544">
          <cell r="A544">
            <v>512040</v>
          </cell>
          <cell r="B544">
            <v>5158</v>
          </cell>
        </row>
        <row r="545">
          <cell r="A545">
            <v>512099</v>
          </cell>
          <cell r="B545">
            <v>5161</v>
          </cell>
        </row>
        <row r="546">
          <cell r="A546">
            <v>512505</v>
          </cell>
          <cell r="B546">
            <v>5163</v>
          </cell>
        </row>
        <row r="547">
          <cell r="A547">
            <v>512510</v>
          </cell>
          <cell r="B547">
            <v>5164</v>
          </cell>
        </row>
        <row r="548">
          <cell r="A548">
            <v>512599</v>
          </cell>
          <cell r="B548">
            <v>5165</v>
          </cell>
        </row>
        <row r="549">
          <cell r="A549">
            <v>513005</v>
          </cell>
          <cell r="B549">
            <v>5167</v>
          </cell>
        </row>
        <row r="550">
          <cell r="A550">
            <v>513010</v>
          </cell>
          <cell r="B550">
            <v>5168</v>
          </cell>
        </row>
        <row r="551">
          <cell r="A551">
            <v>513015</v>
          </cell>
          <cell r="B551">
            <v>5169</v>
          </cell>
        </row>
        <row r="552">
          <cell r="A552">
            <v>513020</v>
          </cell>
          <cell r="B552">
            <v>5170</v>
          </cell>
        </row>
        <row r="553">
          <cell r="A553">
            <v>513025</v>
          </cell>
          <cell r="B553">
            <v>5171</v>
          </cell>
        </row>
        <row r="554">
          <cell r="A554">
            <v>513030</v>
          </cell>
          <cell r="B554">
            <v>5172</v>
          </cell>
        </row>
        <row r="555">
          <cell r="A555">
            <v>513035</v>
          </cell>
          <cell r="B555">
            <v>5173</v>
          </cell>
        </row>
        <row r="556">
          <cell r="A556">
            <v>513035</v>
          </cell>
          <cell r="B556">
            <v>5603</v>
          </cell>
        </row>
        <row r="557">
          <cell r="A557">
            <v>513040</v>
          </cell>
          <cell r="B557">
            <v>5174</v>
          </cell>
        </row>
        <row r="558">
          <cell r="A558">
            <v>513060</v>
          </cell>
          <cell r="B558">
            <v>5175</v>
          </cell>
        </row>
        <row r="559">
          <cell r="A559">
            <v>513065</v>
          </cell>
          <cell r="B559">
            <v>5176</v>
          </cell>
        </row>
        <row r="560">
          <cell r="A560">
            <v>513070</v>
          </cell>
          <cell r="B560">
            <v>5183</v>
          </cell>
        </row>
        <row r="561">
          <cell r="A561">
            <v>513075</v>
          </cell>
          <cell r="B561">
            <v>5177</v>
          </cell>
        </row>
        <row r="562">
          <cell r="A562">
            <v>513080</v>
          </cell>
          <cell r="B562">
            <v>5166</v>
          </cell>
        </row>
        <row r="563">
          <cell r="A563">
            <v>513085</v>
          </cell>
          <cell r="B563">
            <v>5602</v>
          </cell>
        </row>
        <row r="564">
          <cell r="A564">
            <v>513095</v>
          </cell>
          <cell r="B564">
            <v>5178</v>
          </cell>
        </row>
        <row r="565">
          <cell r="A565">
            <v>513095</v>
          </cell>
          <cell r="B565">
            <v>5179</v>
          </cell>
        </row>
        <row r="566">
          <cell r="A566">
            <v>513095</v>
          </cell>
          <cell r="B566">
            <v>5180</v>
          </cell>
        </row>
        <row r="567">
          <cell r="A567">
            <v>513095</v>
          </cell>
          <cell r="B567">
            <v>5181</v>
          </cell>
        </row>
        <row r="568">
          <cell r="A568">
            <v>513095</v>
          </cell>
          <cell r="B568">
            <v>5182</v>
          </cell>
        </row>
        <row r="569">
          <cell r="A569">
            <v>513099</v>
          </cell>
          <cell r="B569">
            <v>5184</v>
          </cell>
        </row>
        <row r="570">
          <cell r="A570">
            <v>513505</v>
          </cell>
          <cell r="B570">
            <v>5186</v>
          </cell>
        </row>
        <row r="571">
          <cell r="A571">
            <v>513510</v>
          </cell>
          <cell r="B571">
            <v>5187</v>
          </cell>
        </row>
        <row r="572">
          <cell r="A572">
            <v>513515</v>
          </cell>
          <cell r="B572">
            <v>5188</v>
          </cell>
        </row>
        <row r="573">
          <cell r="A573">
            <v>513520</v>
          </cell>
          <cell r="B573">
            <v>5189</v>
          </cell>
        </row>
        <row r="574">
          <cell r="A574">
            <v>513525</v>
          </cell>
          <cell r="B574">
            <v>5190</v>
          </cell>
        </row>
        <row r="575">
          <cell r="A575">
            <v>513530</v>
          </cell>
          <cell r="B575">
            <v>5191</v>
          </cell>
        </row>
        <row r="576">
          <cell r="A576">
            <v>513535</v>
          </cell>
          <cell r="B576">
            <v>5192</v>
          </cell>
        </row>
        <row r="577">
          <cell r="A577">
            <v>513536</v>
          </cell>
          <cell r="B577">
            <v>5604</v>
          </cell>
        </row>
        <row r="578">
          <cell r="A578">
            <v>513540</v>
          </cell>
          <cell r="B578">
            <v>5193</v>
          </cell>
        </row>
        <row r="579">
          <cell r="A579">
            <v>513545</v>
          </cell>
          <cell r="B579">
            <v>5194</v>
          </cell>
        </row>
        <row r="580">
          <cell r="A580">
            <v>513550</v>
          </cell>
          <cell r="B580">
            <v>5195</v>
          </cell>
        </row>
        <row r="581">
          <cell r="A581">
            <v>513555</v>
          </cell>
          <cell r="B581">
            <v>5196</v>
          </cell>
        </row>
        <row r="582">
          <cell r="A582">
            <v>513595</v>
          </cell>
          <cell r="B582">
            <v>5197</v>
          </cell>
        </row>
        <row r="583">
          <cell r="A583">
            <v>513595</v>
          </cell>
          <cell r="B583">
            <v>5198</v>
          </cell>
        </row>
        <row r="584">
          <cell r="A584">
            <v>513599</v>
          </cell>
          <cell r="B584">
            <v>5199</v>
          </cell>
        </row>
        <row r="585">
          <cell r="A585">
            <v>514005</v>
          </cell>
          <cell r="B585">
            <v>5201</v>
          </cell>
        </row>
        <row r="586">
          <cell r="A586">
            <v>514010</v>
          </cell>
          <cell r="B586">
            <v>5202</v>
          </cell>
        </row>
        <row r="587">
          <cell r="A587">
            <v>514015</v>
          </cell>
          <cell r="B587">
            <v>5203</v>
          </cell>
        </row>
        <row r="588">
          <cell r="A588">
            <v>514020</v>
          </cell>
          <cell r="B588">
            <v>5204</v>
          </cell>
        </row>
        <row r="589">
          <cell r="A589">
            <v>514095</v>
          </cell>
          <cell r="B589">
            <v>5205</v>
          </cell>
        </row>
        <row r="590">
          <cell r="A590">
            <v>514095</v>
          </cell>
          <cell r="B590">
            <v>5206</v>
          </cell>
        </row>
        <row r="591">
          <cell r="A591">
            <v>514099</v>
          </cell>
          <cell r="B591">
            <v>5207</v>
          </cell>
        </row>
        <row r="592">
          <cell r="A592">
            <v>514510</v>
          </cell>
          <cell r="B592">
            <v>5209</v>
          </cell>
        </row>
        <row r="593">
          <cell r="A593">
            <v>514515</v>
          </cell>
          <cell r="B593">
            <v>5210</v>
          </cell>
        </row>
        <row r="594">
          <cell r="A594">
            <v>514520</v>
          </cell>
          <cell r="B594">
            <v>5211</v>
          </cell>
        </row>
        <row r="595">
          <cell r="A595">
            <v>514525</v>
          </cell>
          <cell r="B595">
            <v>5212</v>
          </cell>
        </row>
        <row r="596">
          <cell r="A596">
            <v>514540</v>
          </cell>
          <cell r="B596">
            <v>5213</v>
          </cell>
        </row>
        <row r="597">
          <cell r="A597">
            <v>514599</v>
          </cell>
          <cell r="B597">
            <v>5217</v>
          </cell>
        </row>
        <row r="598">
          <cell r="A598">
            <v>515005</v>
          </cell>
          <cell r="B598">
            <v>5219</v>
          </cell>
        </row>
        <row r="599">
          <cell r="A599">
            <v>515015</v>
          </cell>
          <cell r="B599">
            <v>5220</v>
          </cell>
        </row>
        <row r="600">
          <cell r="A600">
            <v>515015</v>
          </cell>
          <cell r="B600">
            <v>5221</v>
          </cell>
        </row>
        <row r="601">
          <cell r="A601">
            <v>515099</v>
          </cell>
          <cell r="B601">
            <v>5222</v>
          </cell>
        </row>
        <row r="602">
          <cell r="A602">
            <v>515505</v>
          </cell>
          <cell r="B602">
            <v>5224</v>
          </cell>
        </row>
        <row r="603">
          <cell r="A603">
            <v>515515</v>
          </cell>
          <cell r="B603">
            <v>5225</v>
          </cell>
        </row>
        <row r="604">
          <cell r="A604">
            <v>515520</v>
          </cell>
          <cell r="B604">
            <v>5226</v>
          </cell>
        </row>
        <row r="605">
          <cell r="A605">
            <v>515520</v>
          </cell>
          <cell r="B605">
            <v>5623</v>
          </cell>
        </row>
        <row r="606">
          <cell r="A606">
            <v>515595</v>
          </cell>
          <cell r="B606">
            <v>5227</v>
          </cell>
        </row>
        <row r="607">
          <cell r="A607">
            <v>515595</v>
          </cell>
          <cell r="B607">
            <v>5228</v>
          </cell>
        </row>
        <row r="608">
          <cell r="A608">
            <v>515595</v>
          </cell>
          <cell r="B608">
            <v>5229</v>
          </cell>
        </row>
        <row r="609">
          <cell r="A609">
            <v>515595</v>
          </cell>
          <cell r="B609">
            <v>5230</v>
          </cell>
        </row>
        <row r="610">
          <cell r="A610">
            <v>515595</v>
          </cell>
          <cell r="B610">
            <v>5231</v>
          </cell>
        </row>
        <row r="611">
          <cell r="A611">
            <v>515599</v>
          </cell>
          <cell r="B611">
            <v>5233</v>
          </cell>
        </row>
        <row r="612">
          <cell r="A612">
            <v>516010</v>
          </cell>
          <cell r="B612">
            <v>5235</v>
          </cell>
        </row>
        <row r="613">
          <cell r="A613">
            <v>516015</v>
          </cell>
          <cell r="B613">
            <v>5236</v>
          </cell>
        </row>
        <row r="614">
          <cell r="A614">
            <v>516015</v>
          </cell>
          <cell r="B614">
            <v>5237</v>
          </cell>
        </row>
        <row r="615">
          <cell r="A615">
            <v>516020</v>
          </cell>
          <cell r="B615">
            <v>5238</v>
          </cell>
        </row>
        <row r="616">
          <cell r="A616">
            <v>516020</v>
          </cell>
          <cell r="B616">
            <v>5239</v>
          </cell>
        </row>
        <row r="617">
          <cell r="A617">
            <v>516025</v>
          </cell>
          <cell r="B617">
            <v>5240</v>
          </cell>
        </row>
        <row r="618">
          <cell r="A618">
            <v>516025</v>
          </cell>
          <cell r="B618">
            <v>5241</v>
          </cell>
        </row>
        <row r="619">
          <cell r="A619">
            <v>516025</v>
          </cell>
          <cell r="B619">
            <v>5246</v>
          </cell>
        </row>
        <row r="620">
          <cell r="A620">
            <v>516035</v>
          </cell>
          <cell r="B620">
            <v>5242</v>
          </cell>
        </row>
        <row r="621">
          <cell r="A621">
            <v>516035</v>
          </cell>
          <cell r="B621">
            <v>5243</v>
          </cell>
        </row>
        <row r="622">
          <cell r="A622">
            <v>516099</v>
          </cell>
          <cell r="B622">
            <v>5245</v>
          </cell>
        </row>
        <row r="623">
          <cell r="A623">
            <v>516510</v>
          </cell>
          <cell r="B623">
            <v>5247</v>
          </cell>
        </row>
        <row r="624">
          <cell r="A624">
            <v>516515</v>
          </cell>
          <cell r="B624">
            <v>5248</v>
          </cell>
        </row>
        <row r="625">
          <cell r="A625">
            <v>516515</v>
          </cell>
          <cell r="B625">
            <v>5249</v>
          </cell>
        </row>
        <row r="626">
          <cell r="A626">
            <v>516599</v>
          </cell>
          <cell r="B626">
            <v>5253</v>
          </cell>
        </row>
        <row r="627">
          <cell r="A627">
            <v>519505</v>
          </cell>
          <cell r="B627">
            <v>5255</v>
          </cell>
        </row>
        <row r="628">
          <cell r="A628">
            <v>519510</v>
          </cell>
          <cell r="B628">
            <v>5256</v>
          </cell>
        </row>
        <row r="629">
          <cell r="A629">
            <v>519520</v>
          </cell>
          <cell r="B629">
            <v>5257</v>
          </cell>
        </row>
        <row r="630">
          <cell r="A630">
            <v>519525</v>
          </cell>
          <cell r="B630">
            <v>5258</v>
          </cell>
        </row>
        <row r="631">
          <cell r="A631">
            <v>519526</v>
          </cell>
          <cell r="B631">
            <v>5267</v>
          </cell>
        </row>
        <row r="632">
          <cell r="A632">
            <v>519530</v>
          </cell>
          <cell r="B632">
            <v>5254</v>
          </cell>
        </row>
        <row r="633">
          <cell r="A633">
            <v>519530</v>
          </cell>
          <cell r="B633">
            <v>5259</v>
          </cell>
        </row>
        <row r="634">
          <cell r="A634">
            <v>519535</v>
          </cell>
          <cell r="B634">
            <v>5260</v>
          </cell>
        </row>
        <row r="635">
          <cell r="A635">
            <v>519540</v>
          </cell>
          <cell r="B635">
            <v>5261</v>
          </cell>
        </row>
        <row r="636">
          <cell r="A636">
            <v>519545</v>
          </cell>
          <cell r="B636">
            <v>5262</v>
          </cell>
        </row>
        <row r="637">
          <cell r="A637">
            <v>519550</v>
          </cell>
          <cell r="B637">
            <v>5263</v>
          </cell>
        </row>
        <row r="638">
          <cell r="A638">
            <v>519560</v>
          </cell>
          <cell r="B638">
            <v>5264</v>
          </cell>
        </row>
        <row r="639">
          <cell r="A639">
            <v>519565</v>
          </cell>
          <cell r="B639">
            <v>5265</v>
          </cell>
        </row>
        <row r="640">
          <cell r="A640">
            <v>519595</v>
          </cell>
          <cell r="B640">
            <v>5266</v>
          </cell>
        </row>
        <row r="641">
          <cell r="A641">
            <v>519595</v>
          </cell>
          <cell r="B641">
            <v>5268</v>
          </cell>
        </row>
        <row r="642">
          <cell r="A642">
            <v>519595</v>
          </cell>
          <cell r="B642">
            <v>5269</v>
          </cell>
        </row>
        <row r="643">
          <cell r="A643">
            <v>519595</v>
          </cell>
          <cell r="B643">
            <v>5270</v>
          </cell>
        </row>
        <row r="644">
          <cell r="A644">
            <v>519595</v>
          </cell>
          <cell r="B644">
            <v>5271</v>
          </cell>
        </row>
        <row r="645">
          <cell r="A645">
            <v>519595</v>
          </cell>
          <cell r="B645">
            <v>5273</v>
          </cell>
        </row>
        <row r="646">
          <cell r="A646">
            <v>519595</v>
          </cell>
          <cell r="B646">
            <v>5274</v>
          </cell>
        </row>
        <row r="647">
          <cell r="A647">
            <v>519595</v>
          </cell>
          <cell r="B647">
            <v>5275</v>
          </cell>
        </row>
        <row r="648">
          <cell r="A648">
            <v>519599</v>
          </cell>
          <cell r="B648">
            <v>5272</v>
          </cell>
        </row>
        <row r="649">
          <cell r="A649">
            <v>520503</v>
          </cell>
          <cell r="B649">
            <v>5302</v>
          </cell>
        </row>
        <row r="650">
          <cell r="A650">
            <v>520506</v>
          </cell>
          <cell r="B650">
            <v>5303</v>
          </cell>
        </row>
        <row r="651">
          <cell r="A651">
            <v>520515</v>
          </cell>
          <cell r="B651">
            <v>5304</v>
          </cell>
        </row>
        <row r="652">
          <cell r="A652">
            <v>520518</v>
          </cell>
          <cell r="B652">
            <v>5305</v>
          </cell>
        </row>
        <row r="653">
          <cell r="A653">
            <v>520524</v>
          </cell>
          <cell r="B653">
            <v>5306</v>
          </cell>
        </row>
        <row r="654">
          <cell r="A654">
            <v>520527</v>
          </cell>
          <cell r="B654">
            <v>5307</v>
          </cell>
        </row>
        <row r="655">
          <cell r="A655">
            <v>520530</v>
          </cell>
          <cell r="B655">
            <v>5308</v>
          </cell>
        </row>
        <row r="656">
          <cell r="A656">
            <v>520533</v>
          </cell>
          <cell r="B656">
            <v>5309</v>
          </cell>
        </row>
        <row r="657">
          <cell r="A657">
            <v>520536</v>
          </cell>
          <cell r="B657">
            <v>5310</v>
          </cell>
        </row>
        <row r="658">
          <cell r="A658">
            <v>520539</v>
          </cell>
          <cell r="B658">
            <v>5311</v>
          </cell>
        </row>
        <row r="659">
          <cell r="A659">
            <v>520542</v>
          </cell>
          <cell r="B659">
            <v>5312</v>
          </cell>
        </row>
        <row r="660">
          <cell r="A660">
            <v>520543</v>
          </cell>
          <cell r="B660">
            <v>5313</v>
          </cell>
        </row>
        <row r="661">
          <cell r="A661">
            <v>520545</v>
          </cell>
          <cell r="B661">
            <v>5314</v>
          </cell>
        </row>
        <row r="662">
          <cell r="A662">
            <v>520545</v>
          </cell>
          <cell r="B662">
            <v>5606</v>
          </cell>
        </row>
        <row r="663">
          <cell r="A663">
            <v>520548</v>
          </cell>
          <cell r="B663">
            <v>5315</v>
          </cell>
        </row>
        <row r="664">
          <cell r="A664">
            <v>520548</v>
          </cell>
          <cell r="B664">
            <v>5333</v>
          </cell>
        </row>
        <row r="665">
          <cell r="A665">
            <v>520551</v>
          </cell>
          <cell r="B665">
            <v>5316</v>
          </cell>
        </row>
        <row r="666">
          <cell r="A666">
            <v>520560</v>
          </cell>
          <cell r="B666">
            <v>5317</v>
          </cell>
        </row>
        <row r="667">
          <cell r="A667">
            <v>520563</v>
          </cell>
          <cell r="B667">
            <v>5318</v>
          </cell>
        </row>
        <row r="668">
          <cell r="A668">
            <v>520566</v>
          </cell>
          <cell r="B668">
            <v>5319</v>
          </cell>
        </row>
        <row r="669">
          <cell r="A669">
            <v>520568</v>
          </cell>
          <cell r="B669">
            <v>5331</v>
          </cell>
        </row>
        <row r="670">
          <cell r="A670">
            <v>520569</v>
          </cell>
          <cell r="B670">
            <v>5320</v>
          </cell>
        </row>
        <row r="671">
          <cell r="A671">
            <v>520570</v>
          </cell>
          <cell r="B671">
            <v>5321</v>
          </cell>
        </row>
        <row r="672">
          <cell r="A672">
            <v>520572</v>
          </cell>
          <cell r="B672">
            <v>5322</v>
          </cell>
        </row>
        <row r="673">
          <cell r="A673">
            <v>520575</v>
          </cell>
          <cell r="B673">
            <v>5323</v>
          </cell>
        </row>
        <row r="674">
          <cell r="A674">
            <v>520578</v>
          </cell>
          <cell r="B674">
            <v>5324</v>
          </cell>
        </row>
        <row r="675">
          <cell r="A675">
            <v>520584</v>
          </cell>
          <cell r="B675">
            <v>5325</v>
          </cell>
        </row>
        <row r="676">
          <cell r="A676">
            <v>520585</v>
          </cell>
          <cell r="B676">
            <v>5361</v>
          </cell>
        </row>
        <row r="677">
          <cell r="A677">
            <v>520585</v>
          </cell>
          <cell r="B677">
            <v>5608</v>
          </cell>
        </row>
        <row r="678">
          <cell r="A678">
            <v>520595</v>
          </cell>
          <cell r="B678">
            <v>5326</v>
          </cell>
        </row>
        <row r="679">
          <cell r="A679">
            <v>520595</v>
          </cell>
          <cell r="B679">
            <v>5327</v>
          </cell>
        </row>
        <row r="680">
          <cell r="A680">
            <v>520595</v>
          </cell>
          <cell r="B680">
            <v>5328</v>
          </cell>
        </row>
        <row r="681">
          <cell r="A681">
            <v>520595</v>
          </cell>
          <cell r="B681">
            <v>5329</v>
          </cell>
        </row>
        <row r="682">
          <cell r="A682">
            <v>520595</v>
          </cell>
          <cell r="B682">
            <v>5330</v>
          </cell>
        </row>
        <row r="683">
          <cell r="A683">
            <v>520599</v>
          </cell>
          <cell r="B683">
            <v>5332</v>
          </cell>
        </row>
        <row r="684">
          <cell r="A684">
            <v>521010</v>
          </cell>
          <cell r="B684">
            <v>5334</v>
          </cell>
        </row>
        <row r="685">
          <cell r="A685">
            <v>521025</v>
          </cell>
          <cell r="B685">
            <v>5335</v>
          </cell>
        </row>
        <row r="686">
          <cell r="A686">
            <v>521030</v>
          </cell>
          <cell r="B686">
            <v>5336</v>
          </cell>
        </row>
        <row r="687">
          <cell r="A687">
            <v>521035</v>
          </cell>
          <cell r="B687">
            <v>5337</v>
          </cell>
        </row>
        <row r="688">
          <cell r="A688">
            <v>521099</v>
          </cell>
          <cell r="B688">
            <v>5343</v>
          </cell>
        </row>
        <row r="689">
          <cell r="A689">
            <v>521505</v>
          </cell>
          <cell r="B689">
            <v>5345</v>
          </cell>
        </row>
        <row r="690">
          <cell r="A690">
            <v>521540</v>
          </cell>
          <cell r="B690">
            <v>5346</v>
          </cell>
        </row>
        <row r="691">
          <cell r="A691">
            <v>521545</v>
          </cell>
          <cell r="B691">
            <v>5347</v>
          </cell>
        </row>
        <row r="692">
          <cell r="A692">
            <v>521570</v>
          </cell>
          <cell r="B692">
            <v>5348</v>
          </cell>
        </row>
        <row r="693">
          <cell r="A693">
            <v>521595</v>
          </cell>
          <cell r="B693">
            <v>5349</v>
          </cell>
        </row>
        <row r="694">
          <cell r="A694">
            <v>521599</v>
          </cell>
          <cell r="B694">
            <v>5350</v>
          </cell>
        </row>
        <row r="695">
          <cell r="A695">
            <v>522010</v>
          </cell>
          <cell r="B695">
            <v>5352</v>
          </cell>
        </row>
        <row r="696">
          <cell r="A696">
            <v>522015</v>
          </cell>
          <cell r="B696">
            <v>5353</v>
          </cell>
        </row>
        <row r="697">
          <cell r="A697">
            <v>522020</v>
          </cell>
          <cell r="B697">
            <v>5354</v>
          </cell>
        </row>
        <row r="698">
          <cell r="A698">
            <v>522040</v>
          </cell>
          <cell r="B698">
            <v>5355</v>
          </cell>
        </row>
        <row r="699">
          <cell r="A699">
            <v>522095</v>
          </cell>
          <cell r="B699">
            <v>5356</v>
          </cell>
        </row>
        <row r="700">
          <cell r="A700">
            <v>522099</v>
          </cell>
          <cell r="B700">
            <v>5357</v>
          </cell>
        </row>
        <row r="701">
          <cell r="A701">
            <v>522510</v>
          </cell>
          <cell r="B701">
            <v>5359</v>
          </cell>
        </row>
        <row r="702">
          <cell r="A702">
            <v>522599</v>
          </cell>
          <cell r="B702">
            <v>5360</v>
          </cell>
        </row>
        <row r="703">
          <cell r="A703">
            <v>523005</v>
          </cell>
          <cell r="B703">
            <v>5362</v>
          </cell>
        </row>
        <row r="704">
          <cell r="A704">
            <v>523010</v>
          </cell>
          <cell r="B704">
            <v>5363</v>
          </cell>
        </row>
        <row r="705">
          <cell r="A705">
            <v>523015</v>
          </cell>
          <cell r="B705">
            <v>5364</v>
          </cell>
        </row>
        <row r="706">
          <cell r="A706">
            <v>523025</v>
          </cell>
          <cell r="B706">
            <v>5365</v>
          </cell>
        </row>
        <row r="707">
          <cell r="A707">
            <v>523035</v>
          </cell>
          <cell r="B707">
            <v>5366</v>
          </cell>
        </row>
        <row r="708">
          <cell r="A708">
            <v>523040</v>
          </cell>
          <cell r="B708">
            <v>5367</v>
          </cell>
        </row>
        <row r="709">
          <cell r="A709">
            <v>523060</v>
          </cell>
          <cell r="B709">
            <v>5368</v>
          </cell>
        </row>
        <row r="710">
          <cell r="A710">
            <v>523065</v>
          </cell>
          <cell r="B710">
            <v>5369</v>
          </cell>
        </row>
        <row r="711">
          <cell r="A711">
            <v>523075</v>
          </cell>
          <cell r="B711">
            <v>5370</v>
          </cell>
        </row>
        <row r="712">
          <cell r="A712">
            <v>523095</v>
          </cell>
          <cell r="B712">
            <v>5371</v>
          </cell>
        </row>
        <row r="713">
          <cell r="A713">
            <v>523099</v>
          </cell>
          <cell r="B713">
            <v>5372</v>
          </cell>
        </row>
        <row r="714">
          <cell r="A714">
            <v>523505</v>
          </cell>
          <cell r="B714">
            <v>5381</v>
          </cell>
        </row>
        <row r="715">
          <cell r="A715">
            <v>523510</v>
          </cell>
          <cell r="B715">
            <v>5382</v>
          </cell>
        </row>
        <row r="716">
          <cell r="A716">
            <v>523515</v>
          </cell>
          <cell r="B716">
            <v>5383</v>
          </cell>
        </row>
        <row r="717">
          <cell r="A717">
            <v>523520</v>
          </cell>
          <cell r="B717">
            <v>5384</v>
          </cell>
        </row>
        <row r="718">
          <cell r="A718">
            <v>523525</v>
          </cell>
          <cell r="B718">
            <v>5385</v>
          </cell>
        </row>
        <row r="719">
          <cell r="A719">
            <v>523530</v>
          </cell>
          <cell r="B719">
            <v>5386</v>
          </cell>
        </row>
        <row r="720">
          <cell r="A720">
            <v>523535</v>
          </cell>
          <cell r="B720">
            <v>5387</v>
          </cell>
        </row>
        <row r="721">
          <cell r="A721">
            <v>523540</v>
          </cell>
          <cell r="B721">
            <v>5388</v>
          </cell>
        </row>
        <row r="722">
          <cell r="A722">
            <v>523545</v>
          </cell>
          <cell r="B722">
            <v>5389</v>
          </cell>
        </row>
        <row r="723">
          <cell r="A723">
            <v>523545</v>
          </cell>
          <cell r="B723">
            <v>5462</v>
          </cell>
        </row>
        <row r="724">
          <cell r="A724">
            <v>523550</v>
          </cell>
          <cell r="B724">
            <v>5390</v>
          </cell>
        </row>
        <row r="725">
          <cell r="A725">
            <v>523550</v>
          </cell>
          <cell r="B725">
            <v>5396</v>
          </cell>
        </row>
        <row r="726">
          <cell r="A726">
            <v>523555</v>
          </cell>
          <cell r="B726">
            <v>5391</v>
          </cell>
        </row>
        <row r="727">
          <cell r="A727">
            <v>523560</v>
          </cell>
          <cell r="B727">
            <v>2257</v>
          </cell>
        </row>
        <row r="728">
          <cell r="A728">
            <v>523560</v>
          </cell>
          <cell r="B728">
            <v>5464</v>
          </cell>
        </row>
        <row r="729">
          <cell r="A729">
            <v>523560</v>
          </cell>
          <cell r="B729">
            <v>5466</v>
          </cell>
        </row>
        <row r="730">
          <cell r="A730">
            <v>523560</v>
          </cell>
          <cell r="B730">
            <v>5467</v>
          </cell>
        </row>
        <row r="731">
          <cell r="A731">
            <v>523560</v>
          </cell>
          <cell r="B731">
            <v>5468</v>
          </cell>
        </row>
        <row r="732">
          <cell r="A732">
            <v>523560</v>
          </cell>
          <cell r="B732">
            <v>5470</v>
          </cell>
        </row>
        <row r="733">
          <cell r="A733">
            <v>523560</v>
          </cell>
          <cell r="B733">
            <v>5471</v>
          </cell>
        </row>
        <row r="734">
          <cell r="A734">
            <v>523560</v>
          </cell>
          <cell r="B734">
            <v>5472</v>
          </cell>
        </row>
        <row r="735">
          <cell r="A735">
            <v>523560</v>
          </cell>
          <cell r="B735">
            <v>5473</v>
          </cell>
        </row>
        <row r="736">
          <cell r="A736">
            <v>523560</v>
          </cell>
          <cell r="B736">
            <v>5474</v>
          </cell>
        </row>
        <row r="737">
          <cell r="A737">
            <v>523560</v>
          </cell>
          <cell r="B737">
            <v>5475</v>
          </cell>
        </row>
        <row r="738">
          <cell r="A738">
            <v>523560</v>
          </cell>
          <cell r="B738">
            <v>5476</v>
          </cell>
        </row>
        <row r="739">
          <cell r="A739">
            <v>523560</v>
          </cell>
          <cell r="B739">
            <v>5477</v>
          </cell>
        </row>
        <row r="740">
          <cell r="A740">
            <v>523560</v>
          </cell>
          <cell r="B740">
            <v>5478</v>
          </cell>
        </row>
        <row r="741">
          <cell r="A741">
            <v>523560</v>
          </cell>
          <cell r="B741">
            <v>5479</v>
          </cell>
        </row>
        <row r="742">
          <cell r="A742">
            <v>523560</v>
          </cell>
          <cell r="B742">
            <v>5480</v>
          </cell>
        </row>
        <row r="743">
          <cell r="A743">
            <v>523560</v>
          </cell>
          <cell r="B743">
            <v>5481</v>
          </cell>
        </row>
        <row r="744">
          <cell r="A744">
            <v>523560</v>
          </cell>
          <cell r="B744">
            <v>5482</v>
          </cell>
        </row>
        <row r="745">
          <cell r="A745">
            <v>523560</v>
          </cell>
          <cell r="B745">
            <v>5511</v>
          </cell>
        </row>
        <row r="746">
          <cell r="A746">
            <v>523560</v>
          </cell>
          <cell r="B746">
            <v>5512</v>
          </cell>
        </row>
        <row r="747">
          <cell r="A747">
            <v>523560</v>
          </cell>
          <cell r="B747">
            <v>5522</v>
          </cell>
        </row>
        <row r="748">
          <cell r="A748">
            <v>523560</v>
          </cell>
          <cell r="B748">
            <v>5527</v>
          </cell>
        </row>
        <row r="749">
          <cell r="A749">
            <v>523560</v>
          </cell>
          <cell r="B749">
            <v>5529</v>
          </cell>
        </row>
        <row r="750">
          <cell r="A750">
            <v>523560</v>
          </cell>
          <cell r="B750">
            <v>5531</v>
          </cell>
        </row>
        <row r="751">
          <cell r="A751">
            <v>523560</v>
          </cell>
          <cell r="B751">
            <v>5574</v>
          </cell>
        </row>
        <row r="752">
          <cell r="A752">
            <v>523560</v>
          </cell>
          <cell r="B752">
            <v>5575</v>
          </cell>
        </row>
        <row r="753">
          <cell r="A753">
            <v>523560</v>
          </cell>
          <cell r="B753">
            <v>5579</v>
          </cell>
        </row>
        <row r="754">
          <cell r="A754">
            <v>523560</v>
          </cell>
          <cell r="B754">
            <v>5580</v>
          </cell>
        </row>
        <row r="755">
          <cell r="A755">
            <v>523560</v>
          </cell>
          <cell r="B755">
            <v>5583</v>
          </cell>
        </row>
        <row r="756">
          <cell r="A756">
            <v>523560</v>
          </cell>
          <cell r="B756">
            <v>5584</v>
          </cell>
        </row>
        <row r="757">
          <cell r="A757">
            <v>523560</v>
          </cell>
          <cell r="B757">
            <v>5585</v>
          </cell>
        </row>
        <row r="758">
          <cell r="A758">
            <v>523560</v>
          </cell>
          <cell r="B758">
            <v>5588</v>
          </cell>
        </row>
        <row r="759">
          <cell r="A759">
            <v>523560</v>
          </cell>
          <cell r="B759">
            <v>5591</v>
          </cell>
        </row>
        <row r="760">
          <cell r="A760">
            <v>523560</v>
          </cell>
          <cell r="B760">
            <v>5592</v>
          </cell>
        </row>
        <row r="761">
          <cell r="A761">
            <v>523560</v>
          </cell>
          <cell r="B761">
            <v>5594</v>
          </cell>
        </row>
        <row r="762">
          <cell r="A762">
            <v>523560</v>
          </cell>
          <cell r="B762">
            <v>5595</v>
          </cell>
        </row>
        <row r="763">
          <cell r="A763">
            <v>523560</v>
          </cell>
          <cell r="B763">
            <v>5607</v>
          </cell>
        </row>
        <row r="764">
          <cell r="A764">
            <v>523560</v>
          </cell>
          <cell r="B764">
            <v>5615</v>
          </cell>
        </row>
        <row r="765">
          <cell r="A765">
            <v>523560</v>
          </cell>
          <cell r="B765">
            <v>5616</v>
          </cell>
        </row>
        <row r="766">
          <cell r="A766">
            <v>523560</v>
          </cell>
          <cell r="B766">
            <v>5617</v>
          </cell>
        </row>
        <row r="767">
          <cell r="A767">
            <v>523560</v>
          </cell>
          <cell r="B767">
            <v>5701</v>
          </cell>
        </row>
        <row r="768">
          <cell r="A768">
            <v>523560</v>
          </cell>
          <cell r="B768">
            <v>5702</v>
          </cell>
        </row>
        <row r="769">
          <cell r="A769">
            <v>523560</v>
          </cell>
          <cell r="B769">
            <v>5703</v>
          </cell>
        </row>
        <row r="770">
          <cell r="A770">
            <v>523560</v>
          </cell>
          <cell r="B770">
            <v>5704</v>
          </cell>
        </row>
        <row r="771">
          <cell r="A771">
            <v>523560</v>
          </cell>
          <cell r="B771">
            <v>5705</v>
          </cell>
        </row>
        <row r="772">
          <cell r="A772">
            <v>523560</v>
          </cell>
          <cell r="B772">
            <v>5706</v>
          </cell>
        </row>
        <row r="773">
          <cell r="A773">
            <v>523560</v>
          </cell>
          <cell r="B773">
            <v>5707</v>
          </cell>
        </row>
        <row r="774">
          <cell r="A774">
            <v>523560</v>
          </cell>
          <cell r="B774">
            <v>5708</v>
          </cell>
        </row>
        <row r="775">
          <cell r="A775">
            <v>523560</v>
          </cell>
          <cell r="B775">
            <v>5709</v>
          </cell>
        </row>
        <row r="776">
          <cell r="A776">
            <v>523560</v>
          </cell>
          <cell r="B776">
            <v>5710</v>
          </cell>
        </row>
        <row r="777">
          <cell r="A777">
            <v>523560</v>
          </cell>
          <cell r="B777">
            <v>5711</v>
          </cell>
        </row>
        <row r="778">
          <cell r="A778">
            <v>523560</v>
          </cell>
          <cell r="B778">
            <v>5721</v>
          </cell>
        </row>
        <row r="779">
          <cell r="A779">
            <v>523560</v>
          </cell>
          <cell r="B779">
            <v>5722</v>
          </cell>
        </row>
        <row r="780">
          <cell r="A780">
            <v>523560</v>
          </cell>
          <cell r="B780">
            <v>5723</v>
          </cell>
        </row>
        <row r="781">
          <cell r="A781">
            <v>523560</v>
          </cell>
          <cell r="B781">
            <v>5724</v>
          </cell>
        </row>
        <row r="782">
          <cell r="A782">
            <v>523560</v>
          </cell>
          <cell r="B782">
            <v>5741</v>
          </cell>
        </row>
        <row r="783">
          <cell r="A783">
            <v>523560</v>
          </cell>
          <cell r="B783">
            <v>5742</v>
          </cell>
        </row>
        <row r="784">
          <cell r="A784">
            <v>523560</v>
          </cell>
          <cell r="B784">
            <v>5743</v>
          </cell>
        </row>
        <row r="785">
          <cell r="A785">
            <v>523560</v>
          </cell>
          <cell r="B785">
            <v>5744</v>
          </cell>
        </row>
        <row r="786">
          <cell r="A786">
            <v>523560</v>
          </cell>
          <cell r="B786">
            <v>5745</v>
          </cell>
        </row>
        <row r="787">
          <cell r="A787">
            <v>523560</v>
          </cell>
          <cell r="B787">
            <v>5746</v>
          </cell>
        </row>
        <row r="788">
          <cell r="A788">
            <v>523560</v>
          </cell>
          <cell r="B788">
            <v>5747</v>
          </cell>
        </row>
        <row r="789">
          <cell r="A789">
            <v>523560</v>
          </cell>
          <cell r="B789">
            <v>5748</v>
          </cell>
        </row>
        <row r="790">
          <cell r="A790">
            <v>523560</v>
          </cell>
          <cell r="B790">
            <v>5761</v>
          </cell>
        </row>
        <row r="791">
          <cell r="A791">
            <v>523560</v>
          </cell>
          <cell r="B791">
            <v>5762</v>
          </cell>
        </row>
        <row r="792">
          <cell r="A792">
            <v>523560</v>
          </cell>
          <cell r="B792">
            <v>5763</v>
          </cell>
        </row>
        <row r="793">
          <cell r="A793">
            <v>523560</v>
          </cell>
          <cell r="B793">
            <v>5764</v>
          </cell>
        </row>
        <row r="794">
          <cell r="A794">
            <v>523560</v>
          </cell>
          <cell r="B794">
            <v>5781</v>
          </cell>
        </row>
        <row r="795">
          <cell r="A795">
            <v>523560</v>
          </cell>
          <cell r="B795">
            <v>5782</v>
          </cell>
        </row>
        <row r="796">
          <cell r="A796">
            <v>523560</v>
          </cell>
          <cell r="B796">
            <v>5783</v>
          </cell>
        </row>
        <row r="797">
          <cell r="A797">
            <v>523560</v>
          </cell>
          <cell r="B797">
            <v>5784</v>
          </cell>
        </row>
        <row r="798">
          <cell r="A798">
            <v>523560</v>
          </cell>
          <cell r="B798">
            <v>5785</v>
          </cell>
        </row>
        <row r="799">
          <cell r="A799">
            <v>523560</v>
          </cell>
          <cell r="B799">
            <v>5786</v>
          </cell>
        </row>
        <row r="800">
          <cell r="A800">
            <v>523560</v>
          </cell>
          <cell r="B800">
            <v>5787</v>
          </cell>
        </row>
        <row r="801">
          <cell r="A801">
            <v>523560</v>
          </cell>
          <cell r="B801">
            <v>5788</v>
          </cell>
        </row>
        <row r="802">
          <cell r="A802">
            <v>523560</v>
          </cell>
          <cell r="B802">
            <v>5789</v>
          </cell>
        </row>
        <row r="803">
          <cell r="A803">
            <v>523560</v>
          </cell>
          <cell r="B803">
            <v>5790</v>
          </cell>
        </row>
        <row r="804">
          <cell r="A804">
            <v>523560</v>
          </cell>
          <cell r="B804">
            <v>5791</v>
          </cell>
        </row>
        <row r="805">
          <cell r="A805">
            <v>523560</v>
          </cell>
          <cell r="B805">
            <v>5792</v>
          </cell>
        </row>
        <row r="806">
          <cell r="A806">
            <v>523560</v>
          </cell>
          <cell r="B806">
            <v>5793</v>
          </cell>
        </row>
        <row r="807">
          <cell r="A807">
            <v>523560</v>
          </cell>
          <cell r="B807">
            <v>5794</v>
          </cell>
        </row>
        <row r="808">
          <cell r="A808">
            <v>523561</v>
          </cell>
          <cell r="B808">
            <v>5572</v>
          </cell>
        </row>
        <row r="809">
          <cell r="A809">
            <v>523561</v>
          </cell>
          <cell r="B809">
            <v>5573</v>
          </cell>
        </row>
        <row r="810">
          <cell r="A810">
            <v>523561</v>
          </cell>
          <cell r="B810">
            <v>5586</v>
          </cell>
        </row>
        <row r="811">
          <cell r="A811">
            <v>523561</v>
          </cell>
          <cell r="B811">
            <v>5590</v>
          </cell>
        </row>
        <row r="812">
          <cell r="A812">
            <v>523561</v>
          </cell>
          <cell r="B812">
            <v>5593</v>
          </cell>
        </row>
        <row r="813">
          <cell r="A813">
            <v>523561</v>
          </cell>
          <cell r="B813">
            <v>5614</v>
          </cell>
        </row>
        <row r="814">
          <cell r="A814">
            <v>523561</v>
          </cell>
          <cell r="B814">
            <v>5621</v>
          </cell>
        </row>
        <row r="815">
          <cell r="A815">
            <v>523561</v>
          </cell>
          <cell r="B815">
            <v>5622</v>
          </cell>
        </row>
        <row r="816">
          <cell r="A816">
            <v>523561</v>
          </cell>
          <cell r="B816">
            <v>5770</v>
          </cell>
        </row>
        <row r="817">
          <cell r="A817">
            <v>523561</v>
          </cell>
          <cell r="B817">
            <v>5771</v>
          </cell>
        </row>
        <row r="818">
          <cell r="A818">
            <v>523561</v>
          </cell>
          <cell r="B818">
            <v>5772</v>
          </cell>
        </row>
        <row r="819">
          <cell r="A819">
            <v>523561</v>
          </cell>
          <cell r="B819">
            <v>5773</v>
          </cell>
        </row>
        <row r="820">
          <cell r="A820">
            <v>523562</v>
          </cell>
          <cell r="B820">
            <v>5567</v>
          </cell>
        </row>
        <row r="821">
          <cell r="A821">
            <v>523562</v>
          </cell>
          <cell r="B821">
            <v>5568</v>
          </cell>
        </row>
        <row r="822">
          <cell r="A822">
            <v>523562</v>
          </cell>
          <cell r="B822">
            <v>5569</v>
          </cell>
        </row>
        <row r="823">
          <cell r="A823">
            <v>523562</v>
          </cell>
          <cell r="B823">
            <v>5570</v>
          </cell>
        </row>
        <row r="824">
          <cell r="A824">
            <v>523562</v>
          </cell>
          <cell r="B824">
            <v>5587</v>
          </cell>
        </row>
        <row r="825">
          <cell r="A825">
            <v>523562</v>
          </cell>
          <cell r="B825">
            <v>5596</v>
          </cell>
        </row>
        <row r="826">
          <cell r="A826">
            <v>523562</v>
          </cell>
          <cell r="B826">
            <v>5610</v>
          </cell>
        </row>
        <row r="827">
          <cell r="A827">
            <v>523562</v>
          </cell>
          <cell r="B827">
            <v>5613</v>
          </cell>
        </row>
        <row r="828">
          <cell r="A828">
            <v>523562</v>
          </cell>
          <cell r="B828">
            <v>5619</v>
          </cell>
        </row>
        <row r="829">
          <cell r="A829">
            <v>523562</v>
          </cell>
          <cell r="B829">
            <v>5620</v>
          </cell>
        </row>
        <row r="830">
          <cell r="A830">
            <v>523595</v>
          </cell>
          <cell r="B830">
            <v>5392</v>
          </cell>
        </row>
        <row r="831">
          <cell r="A831">
            <v>523595</v>
          </cell>
          <cell r="B831">
            <v>5393</v>
          </cell>
        </row>
        <row r="832">
          <cell r="A832">
            <v>523595</v>
          </cell>
          <cell r="B832">
            <v>5394</v>
          </cell>
        </row>
        <row r="833">
          <cell r="A833">
            <v>523595</v>
          </cell>
          <cell r="B833">
            <v>5395</v>
          </cell>
        </row>
        <row r="834">
          <cell r="A834">
            <v>523595</v>
          </cell>
          <cell r="B834">
            <v>5397</v>
          </cell>
        </row>
        <row r="835">
          <cell r="A835">
            <v>523595</v>
          </cell>
          <cell r="B835">
            <v>5483</v>
          </cell>
        </row>
        <row r="836">
          <cell r="A836">
            <v>523595</v>
          </cell>
          <cell r="B836">
            <v>5484</v>
          </cell>
        </row>
        <row r="837">
          <cell r="A837">
            <v>523595</v>
          </cell>
          <cell r="B837">
            <v>5485</v>
          </cell>
        </row>
        <row r="838">
          <cell r="A838">
            <v>523595</v>
          </cell>
          <cell r="B838">
            <v>5486</v>
          </cell>
        </row>
        <row r="839">
          <cell r="A839">
            <v>523595</v>
          </cell>
          <cell r="B839">
            <v>5487</v>
          </cell>
        </row>
        <row r="840">
          <cell r="A840">
            <v>523595</v>
          </cell>
          <cell r="B840">
            <v>5488</v>
          </cell>
        </row>
        <row r="841">
          <cell r="A841">
            <v>523595</v>
          </cell>
          <cell r="B841">
            <v>5492</v>
          </cell>
        </row>
        <row r="842">
          <cell r="A842">
            <v>523595</v>
          </cell>
          <cell r="B842">
            <v>5493</v>
          </cell>
        </row>
        <row r="843">
          <cell r="A843">
            <v>523595</v>
          </cell>
          <cell r="B843">
            <v>5496</v>
          </cell>
        </row>
        <row r="844">
          <cell r="A844">
            <v>523595</v>
          </cell>
          <cell r="B844">
            <v>5497</v>
          </cell>
        </row>
        <row r="845">
          <cell r="A845">
            <v>523595</v>
          </cell>
          <cell r="B845">
            <v>5499</v>
          </cell>
        </row>
        <row r="846">
          <cell r="A846">
            <v>523595</v>
          </cell>
          <cell r="B846">
            <v>5500</v>
          </cell>
        </row>
        <row r="847">
          <cell r="A847">
            <v>523595</v>
          </cell>
          <cell r="B847">
            <v>5501</v>
          </cell>
        </row>
        <row r="848">
          <cell r="A848">
            <v>523595</v>
          </cell>
          <cell r="B848">
            <v>5503</v>
          </cell>
        </row>
        <row r="849">
          <cell r="A849">
            <v>523595</v>
          </cell>
          <cell r="B849">
            <v>5505</v>
          </cell>
        </row>
        <row r="850">
          <cell r="A850">
            <v>523595</v>
          </cell>
          <cell r="B850">
            <v>5507</v>
          </cell>
        </row>
        <row r="851">
          <cell r="A851">
            <v>523595</v>
          </cell>
          <cell r="B851">
            <v>5508</v>
          </cell>
        </row>
        <row r="852">
          <cell r="A852">
            <v>523595</v>
          </cell>
          <cell r="B852">
            <v>5509</v>
          </cell>
        </row>
        <row r="853">
          <cell r="A853">
            <v>523595</v>
          </cell>
          <cell r="B853">
            <v>5510</v>
          </cell>
        </row>
        <row r="854">
          <cell r="A854">
            <v>523595</v>
          </cell>
          <cell r="B854">
            <v>5513</v>
          </cell>
        </row>
        <row r="855">
          <cell r="A855">
            <v>523595</v>
          </cell>
          <cell r="B855">
            <v>5514</v>
          </cell>
        </row>
        <row r="856">
          <cell r="A856">
            <v>523595</v>
          </cell>
          <cell r="B856">
            <v>5515</v>
          </cell>
        </row>
        <row r="857">
          <cell r="A857">
            <v>523595</v>
          </cell>
          <cell r="B857">
            <v>5612</v>
          </cell>
        </row>
        <row r="858">
          <cell r="A858">
            <v>523595</v>
          </cell>
          <cell r="B858">
            <v>5618</v>
          </cell>
        </row>
        <row r="859">
          <cell r="A859">
            <v>524005</v>
          </cell>
          <cell r="B859">
            <v>5398</v>
          </cell>
        </row>
        <row r="860">
          <cell r="A860">
            <v>524010</v>
          </cell>
          <cell r="B860">
            <v>5399</v>
          </cell>
        </row>
        <row r="861">
          <cell r="A861">
            <v>524015</v>
          </cell>
          <cell r="B861">
            <v>5400</v>
          </cell>
        </row>
        <row r="862">
          <cell r="A862">
            <v>524020</v>
          </cell>
          <cell r="B862">
            <v>5401</v>
          </cell>
        </row>
        <row r="863">
          <cell r="A863">
            <v>524095</v>
          </cell>
          <cell r="B863">
            <v>5402</v>
          </cell>
        </row>
        <row r="864">
          <cell r="A864">
            <v>524099</v>
          </cell>
          <cell r="B864">
            <v>5403</v>
          </cell>
        </row>
        <row r="865">
          <cell r="A865">
            <v>524510</v>
          </cell>
          <cell r="B865">
            <v>5405</v>
          </cell>
        </row>
        <row r="866">
          <cell r="A866">
            <v>524515</v>
          </cell>
          <cell r="B866">
            <v>5406</v>
          </cell>
        </row>
        <row r="867">
          <cell r="A867">
            <v>524520</v>
          </cell>
          <cell r="B867">
            <v>5407</v>
          </cell>
        </row>
        <row r="868">
          <cell r="A868">
            <v>524525</v>
          </cell>
          <cell r="B868">
            <v>5408</v>
          </cell>
        </row>
        <row r="869">
          <cell r="A869">
            <v>524540</v>
          </cell>
          <cell r="B869">
            <v>5409</v>
          </cell>
        </row>
        <row r="870">
          <cell r="A870">
            <v>524599</v>
          </cell>
          <cell r="B870">
            <v>5410</v>
          </cell>
        </row>
        <row r="871">
          <cell r="A871">
            <v>525005</v>
          </cell>
          <cell r="B871">
            <v>5412</v>
          </cell>
        </row>
        <row r="872">
          <cell r="A872">
            <v>525015</v>
          </cell>
          <cell r="B872">
            <v>5413</v>
          </cell>
        </row>
        <row r="873">
          <cell r="A873">
            <v>525099</v>
          </cell>
          <cell r="B873">
            <v>5414</v>
          </cell>
        </row>
        <row r="874">
          <cell r="A874">
            <v>525505</v>
          </cell>
          <cell r="B874">
            <v>5416</v>
          </cell>
        </row>
        <row r="875">
          <cell r="A875">
            <v>525515</v>
          </cell>
          <cell r="B875">
            <v>5417</v>
          </cell>
        </row>
        <row r="876">
          <cell r="A876">
            <v>525520</v>
          </cell>
          <cell r="B876">
            <v>5418</v>
          </cell>
        </row>
        <row r="877">
          <cell r="A877">
            <v>525520</v>
          </cell>
          <cell r="B877">
            <v>5624</v>
          </cell>
        </row>
        <row r="878">
          <cell r="A878">
            <v>525595</v>
          </cell>
          <cell r="B878">
            <v>5419</v>
          </cell>
        </row>
        <row r="879">
          <cell r="A879">
            <v>525595</v>
          </cell>
          <cell r="B879">
            <v>5420</v>
          </cell>
        </row>
        <row r="880">
          <cell r="A880">
            <v>525595</v>
          </cell>
          <cell r="B880">
            <v>5421</v>
          </cell>
        </row>
        <row r="881">
          <cell r="A881">
            <v>525595</v>
          </cell>
          <cell r="B881">
            <v>5422</v>
          </cell>
        </row>
        <row r="882">
          <cell r="A882">
            <v>525595</v>
          </cell>
          <cell r="B882">
            <v>5423</v>
          </cell>
        </row>
        <row r="883">
          <cell r="A883">
            <v>525595</v>
          </cell>
          <cell r="B883">
            <v>5424</v>
          </cell>
        </row>
        <row r="884">
          <cell r="A884">
            <v>525599</v>
          </cell>
          <cell r="B884">
            <v>5425</v>
          </cell>
        </row>
        <row r="885">
          <cell r="A885">
            <v>526035</v>
          </cell>
          <cell r="B885">
            <v>5427</v>
          </cell>
        </row>
        <row r="886">
          <cell r="A886">
            <v>526035</v>
          </cell>
          <cell r="B886">
            <v>5428</v>
          </cell>
        </row>
        <row r="887">
          <cell r="A887">
            <v>526099</v>
          </cell>
          <cell r="B887">
            <v>5436</v>
          </cell>
        </row>
        <row r="888">
          <cell r="A888">
            <v>526515</v>
          </cell>
          <cell r="B888">
            <v>5438</v>
          </cell>
        </row>
        <row r="889">
          <cell r="A889">
            <v>526599</v>
          </cell>
          <cell r="B889">
            <v>5444</v>
          </cell>
        </row>
        <row r="890">
          <cell r="A890">
            <v>529505</v>
          </cell>
          <cell r="B890">
            <v>5446</v>
          </cell>
        </row>
        <row r="891">
          <cell r="A891">
            <v>529510</v>
          </cell>
          <cell r="B891">
            <v>5447</v>
          </cell>
        </row>
        <row r="892">
          <cell r="A892">
            <v>529520</v>
          </cell>
          <cell r="B892">
            <v>5448</v>
          </cell>
        </row>
        <row r="893">
          <cell r="A893">
            <v>529525</v>
          </cell>
          <cell r="B893">
            <v>5449</v>
          </cell>
        </row>
        <row r="894">
          <cell r="A894">
            <v>529530</v>
          </cell>
          <cell r="B894">
            <v>5450</v>
          </cell>
        </row>
        <row r="895">
          <cell r="A895">
            <v>529535</v>
          </cell>
          <cell r="B895">
            <v>5451</v>
          </cell>
        </row>
        <row r="896">
          <cell r="A896">
            <v>529540</v>
          </cell>
          <cell r="B896">
            <v>5452</v>
          </cell>
        </row>
        <row r="897">
          <cell r="A897">
            <v>529545</v>
          </cell>
          <cell r="B897">
            <v>5453</v>
          </cell>
        </row>
        <row r="898">
          <cell r="A898">
            <v>529550</v>
          </cell>
          <cell r="B898">
            <v>5454</v>
          </cell>
        </row>
        <row r="899">
          <cell r="A899">
            <v>529560</v>
          </cell>
          <cell r="B899">
            <v>5455</v>
          </cell>
        </row>
        <row r="900">
          <cell r="A900">
            <v>529564</v>
          </cell>
          <cell r="B900">
            <v>5609</v>
          </cell>
        </row>
        <row r="901">
          <cell r="A901">
            <v>529565</v>
          </cell>
          <cell r="B901">
            <v>5456</v>
          </cell>
        </row>
        <row r="902">
          <cell r="A902">
            <v>529570</v>
          </cell>
          <cell r="B902">
            <v>5443</v>
          </cell>
        </row>
        <row r="903">
          <cell r="A903">
            <v>529595</v>
          </cell>
          <cell r="B903">
            <v>5445</v>
          </cell>
        </row>
        <row r="904">
          <cell r="A904">
            <v>529595</v>
          </cell>
          <cell r="B904">
            <v>5457</v>
          </cell>
        </row>
        <row r="905">
          <cell r="A905">
            <v>529595</v>
          </cell>
          <cell r="B905">
            <v>5458</v>
          </cell>
        </row>
        <row r="906">
          <cell r="A906">
            <v>529595</v>
          </cell>
          <cell r="B906">
            <v>5459</v>
          </cell>
        </row>
        <row r="907">
          <cell r="A907">
            <v>529595</v>
          </cell>
          <cell r="B907">
            <v>5460</v>
          </cell>
        </row>
        <row r="908">
          <cell r="A908">
            <v>529595</v>
          </cell>
          <cell r="B908">
            <v>5461</v>
          </cell>
        </row>
        <row r="909">
          <cell r="A909">
            <v>529595</v>
          </cell>
          <cell r="B909">
            <v>5463</v>
          </cell>
        </row>
        <row r="910">
          <cell r="A910">
            <v>529595</v>
          </cell>
          <cell r="B910">
            <v>5465</v>
          </cell>
        </row>
        <row r="911">
          <cell r="A911">
            <v>529595</v>
          </cell>
          <cell r="B911">
            <v>5469</v>
          </cell>
        </row>
        <row r="912">
          <cell r="A912">
            <v>529595</v>
          </cell>
          <cell r="B912">
            <v>5489</v>
          </cell>
        </row>
        <row r="913">
          <cell r="A913">
            <v>529595</v>
          </cell>
          <cell r="B913">
            <v>5490</v>
          </cell>
        </row>
        <row r="914">
          <cell r="A914">
            <v>529595</v>
          </cell>
          <cell r="B914">
            <v>5491</v>
          </cell>
        </row>
        <row r="915">
          <cell r="A915">
            <v>529595</v>
          </cell>
          <cell r="B915">
            <v>5494</v>
          </cell>
        </row>
        <row r="916">
          <cell r="A916">
            <v>529595</v>
          </cell>
          <cell r="B916">
            <v>5495</v>
          </cell>
        </row>
        <row r="917">
          <cell r="A917">
            <v>529595</v>
          </cell>
          <cell r="B917">
            <v>5498</v>
          </cell>
        </row>
        <row r="918">
          <cell r="A918">
            <v>529595</v>
          </cell>
          <cell r="B918">
            <v>5502</v>
          </cell>
        </row>
        <row r="919">
          <cell r="A919">
            <v>529595</v>
          </cell>
          <cell r="B919">
            <v>5504</v>
          </cell>
        </row>
        <row r="920">
          <cell r="A920">
            <v>529595</v>
          </cell>
          <cell r="B920">
            <v>5506</v>
          </cell>
        </row>
        <row r="921">
          <cell r="A921">
            <v>529595</v>
          </cell>
          <cell r="B921">
            <v>5516</v>
          </cell>
        </row>
        <row r="922">
          <cell r="A922">
            <v>529595</v>
          </cell>
          <cell r="B922">
            <v>5517</v>
          </cell>
        </row>
        <row r="923">
          <cell r="A923">
            <v>529595</v>
          </cell>
          <cell r="B923">
            <v>5518</v>
          </cell>
        </row>
        <row r="924">
          <cell r="A924">
            <v>529595</v>
          </cell>
          <cell r="B924">
            <v>5520</v>
          </cell>
        </row>
        <row r="925">
          <cell r="A925">
            <v>529595</v>
          </cell>
          <cell r="B925">
            <v>5521</v>
          </cell>
        </row>
        <row r="926">
          <cell r="A926">
            <v>529595</v>
          </cell>
          <cell r="B926">
            <v>5523</v>
          </cell>
        </row>
        <row r="927">
          <cell r="A927">
            <v>529595</v>
          </cell>
          <cell r="B927">
            <v>5524</v>
          </cell>
        </row>
        <row r="928">
          <cell r="A928">
            <v>529595</v>
          </cell>
          <cell r="B928">
            <v>5525</v>
          </cell>
        </row>
        <row r="929">
          <cell r="A929">
            <v>529595</v>
          </cell>
          <cell r="B929">
            <v>5526</v>
          </cell>
        </row>
        <row r="930">
          <cell r="A930">
            <v>529595</v>
          </cell>
          <cell r="B930">
            <v>5528</v>
          </cell>
        </row>
        <row r="931">
          <cell r="A931">
            <v>529595</v>
          </cell>
          <cell r="B931">
            <v>5530</v>
          </cell>
        </row>
        <row r="932">
          <cell r="A932">
            <v>529595</v>
          </cell>
          <cell r="B932">
            <v>5571</v>
          </cell>
        </row>
        <row r="933">
          <cell r="A933">
            <v>529595</v>
          </cell>
          <cell r="B933">
            <v>5576</v>
          </cell>
        </row>
        <row r="934">
          <cell r="A934">
            <v>529595</v>
          </cell>
          <cell r="B934">
            <v>5577</v>
          </cell>
        </row>
        <row r="935">
          <cell r="A935">
            <v>529595</v>
          </cell>
          <cell r="B935">
            <v>5581</v>
          </cell>
        </row>
        <row r="936">
          <cell r="A936">
            <v>529595</v>
          </cell>
          <cell r="B936">
            <v>5582</v>
          </cell>
        </row>
        <row r="937">
          <cell r="A937">
            <v>529595</v>
          </cell>
          <cell r="B937">
            <v>5589</v>
          </cell>
        </row>
        <row r="938">
          <cell r="A938">
            <v>529599</v>
          </cell>
          <cell r="B938">
            <v>5519</v>
          </cell>
        </row>
        <row r="939">
          <cell r="A939">
            <v>529599</v>
          </cell>
          <cell r="B939">
            <v>5578</v>
          </cell>
        </row>
        <row r="940">
          <cell r="A940">
            <v>529910</v>
          </cell>
          <cell r="B940">
            <v>5901</v>
          </cell>
        </row>
        <row r="941">
          <cell r="A941">
            <v>529915</v>
          </cell>
          <cell r="B941">
            <v>5902</v>
          </cell>
        </row>
        <row r="942">
          <cell r="A942">
            <v>530505</v>
          </cell>
          <cell r="B942">
            <v>5532</v>
          </cell>
        </row>
        <row r="943">
          <cell r="A943">
            <v>530505</v>
          </cell>
          <cell r="B943">
            <v>5533</v>
          </cell>
        </row>
        <row r="944">
          <cell r="A944">
            <v>530505</v>
          </cell>
          <cell r="B944">
            <v>5534</v>
          </cell>
        </row>
        <row r="945">
          <cell r="A945">
            <v>530505</v>
          </cell>
          <cell r="B945">
            <v>5552</v>
          </cell>
        </row>
        <row r="946">
          <cell r="A946">
            <v>530510</v>
          </cell>
          <cell r="B946">
            <v>5535</v>
          </cell>
        </row>
        <row r="947">
          <cell r="A947">
            <v>530520</v>
          </cell>
          <cell r="B947">
            <v>5537</v>
          </cell>
        </row>
        <row r="948">
          <cell r="A948">
            <v>530525</v>
          </cell>
          <cell r="B948">
            <v>5538</v>
          </cell>
        </row>
        <row r="949">
          <cell r="A949">
            <v>530535</v>
          </cell>
          <cell r="B949">
            <v>5536</v>
          </cell>
        </row>
        <row r="950">
          <cell r="A950">
            <v>530599</v>
          </cell>
          <cell r="B950">
            <v>5539</v>
          </cell>
        </row>
        <row r="951">
          <cell r="A951">
            <v>531010</v>
          </cell>
          <cell r="B951">
            <v>5540</v>
          </cell>
        </row>
        <row r="952">
          <cell r="A952">
            <v>531015</v>
          </cell>
          <cell r="B952">
            <v>5541</v>
          </cell>
        </row>
        <row r="953">
          <cell r="A953">
            <v>531015</v>
          </cell>
          <cell r="B953">
            <v>5542</v>
          </cell>
        </row>
        <row r="954">
          <cell r="A954">
            <v>531025</v>
          </cell>
          <cell r="B954">
            <v>5547</v>
          </cell>
        </row>
        <row r="955">
          <cell r="A955">
            <v>531035</v>
          </cell>
          <cell r="B955">
            <v>5543</v>
          </cell>
        </row>
        <row r="956">
          <cell r="A956">
            <v>531035</v>
          </cell>
          <cell r="B956">
            <v>5625</v>
          </cell>
        </row>
        <row r="957">
          <cell r="A957">
            <v>531040</v>
          </cell>
          <cell r="B957">
            <v>5544</v>
          </cell>
        </row>
        <row r="958">
          <cell r="A958">
            <v>531095</v>
          </cell>
          <cell r="B958">
            <v>5545</v>
          </cell>
        </row>
        <row r="959">
          <cell r="A959">
            <v>531095</v>
          </cell>
          <cell r="B959">
            <v>5611</v>
          </cell>
        </row>
        <row r="960">
          <cell r="A960">
            <v>531099</v>
          </cell>
          <cell r="B960">
            <v>5546</v>
          </cell>
        </row>
        <row r="961">
          <cell r="A961">
            <v>531515</v>
          </cell>
          <cell r="B961">
            <v>5548</v>
          </cell>
        </row>
        <row r="962">
          <cell r="A962">
            <v>531520</v>
          </cell>
          <cell r="B962">
            <v>5549</v>
          </cell>
        </row>
        <row r="963">
          <cell r="A963">
            <v>531520</v>
          </cell>
          <cell r="B963">
            <v>5550</v>
          </cell>
        </row>
        <row r="964">
          <cell r="A964">
            <v>531520</v>
          </cell>
          <cell r="B964">
            <v>5551</v>
          </cell>
        </row>
        <row r="965">
          <cell r="A965">
            <v>531599</v>
          </cell>
          <cell r="B965">
            <v>5554</v>
          </cell>
        </row>
        <row r="966">
          <cell r="A966">
            <v>539505</v>
          </cell>
          <cell r="B966">
            <v>5555</v>
          </cell>
        </row>
        <row r="967">
          <cell r="A967">
            <v>539510</v>
          </cell>
          <cell r="B967">
            <v>5562</v>
          </cell>
        </row>
        <row r="968">
          <cell r="A968">
            <v>539520</v>
          </cell>
          <cell r="B968">
            <v>5556</v>
          </cell>
        </row>
        <row r="969">
          <cell r="A969">
            <v>539525</v>
          </cell>
          <cell r="B969">
            <v>5557</v>
          </cell>
        </row>
        <row r="970">
          <cell r="A970">
            <v>539545</v>
          </cell>
          <cell r="B970">
            <v>5563</v>
          </cell>
        </row>
        <row r="971">
          <cell r="A971">
            <v>539595</v>
          </cell>
          <cell r="B971">
            <v>5558</v>
          </cell>
        </row>
        <row r="972">
          <cell r="A972">
            <v>539595</v>
          </cell>
          <cell r="B972">
            <v>5559</v>
          </cell>
        </row>
        <row r="973">
          <cell r="A973">
            <v>539595</v>
          </cell>
          <cell r="B973">
            <v>5560</v>
          </cell>
        </row>
        <row r="974">
          <cell r="A974">
            <v>539595</v>
          </cell>
          <cell r="B974">
            <v>5561</v>
          </cell>
        </row>
        <row r="975">
          <cell r="A975">
            <v>539599</v>
          </cell>
          <cell r="B975">
            <v>5564</v>
          </cell>
        </row>
        <row r="976">
          <cell r="A976">
            <v>540505</v>
          </cell>
          <cell r="B976">
            <v>5565</v>
          </cell>
        </row>
        <row r="977">
          <cell r="A977">
            <v>590505</v>
          </cell>
          <cell r="B977">
            <v>5566</v>
          </cell>
        </row>
        <row r="979">
          <cell r="A979">
            <v>612014</v>
          </cell>
          <cell r="B979">
            <v>6105</v>
          </cell>
        </row>
        <row r="980">
          <cell r="A980">
            <v>612014</v>
          </cell>
          <cell r="B980">
            <v>6106</v>
          </cell>
        </row>
        <row r="981">
          <cell r="A981">
            <v>612014</v>
          </cell>
          <cell r="B981">
            <v>6110</v>
          </cell>
        </row>
        <row r="982">
          <cell r="A982">
            <v>612014</v>
          </cell>
          <cell r="B982">
            <v>6111</v>
          </cell>
        </row>
        <row r="983">
          <cell r="A983">
            <v>612014</v>
          </cell>
          <cell r="B983">
            <v>6112</v>
          </cell>
        </row>
        <row r="984">
          <cell r="A984">
            <v>612014</v>
          </cell>
          <cell r="B984">
            <v>6116</v>
          </cell>
        </row>
        <row r="985">
          <cell r="A985">
            <v>612014</v>
          </cell>
          <cell r="B985">
            <v>6120</v>
          </cell>
        </row>
        <row r="986">
          <cell r="A986">
            <v>612014</v>
          </cell>
          <cell r="B986">
            <v>6125</v>
          </cell>
        </row>
        <row r="987">
          <cell r="A987">
            <v>612014</v>
          </cell>
          <cell r="B987">
            <v>6126</v>
          </cell>
        </row>
        <row r="988">
          <cell r="A988">
            <v>612014</v>
          </cell>
          <cell r="B988">
            <v>6130</v>
          </cell>
        </row>
        <row r="989">
          <cell r="A989">
            <v>612014</v>
          </cell>
          <cell r="B989">
            <v>6135</v>
          </cell>
        </row>
        <row r="990">
          <cell r="A990">
            <v>612014</v>
          </cell>
          <cell r="B990">
            <v>6140</v>
          </cell>
        </row>
        <row r="991">
          <cell r="A991">
            <v>612014</v>
          </cell>
          <cell r="B991">
            <v>6141</v>
          </cell>
        </row>
        <row r="992">
          <cell r="A992">
            <v>612014</v>
          </cell>
          <cell r="B992">
            <v>6145</v>
          </cell>
        </row>
        <row r="993">
          <cell r="A993">
            <v>612014</v>
          </cell>
          <cell r="B993">
            <v>6150</v>
          </cell>
        </row>
        <row r="994">
          <cell r="A994">
            <v>612014</v>
          </cell>
          <cell r="B994">
            <v>6151</v>
          </cell>
        </row>
        <row r="995">
          <cell r="A995">
            <v>612014</v>
          </cell>
          <cell r="B995">
            <v>6155</v>
          </cell>
        </row>
        <row r="996">
          <cell r="A996">
            <v>612014</v>
          </cell>
          <cell r="B996">
            <v>6160</v>
          </cell>
        </row>
        <row r="997">
          <cell r="A997">
            <v>612014</v>
          </cell>
          <cell r="B997">
            <v>6165</v>
          </cell>
        </row>
        <row r="998">
          <cell r="A998">
            <v>612014</v>
          </cell>
          <cell r="B998">
            <v>6170</v>
          </cell>
        </row>
        <row r="999">
          <cell r="A999">
            <v>612014</v>
          </cell>
          <cell r="B999">
            <v>6175</v>
          </cell>
        </row>
        <row r="1000">
          <cell r="A1000">
            <v>612014</v>
          </cell>
          <cell r="B1000">
            <v>6176</v>
          </cell>
        </row>
        <row r="1001">
          <cell r="A1001">
            <v>612014</v>
          </cell>
          <cell r="B1001">
            <v>6180</v>
          </cell>
        </row>
        <row r="1002">
          <cell r="A1002">
            <v>612014</v>
          </cell>
          <cell r="B1002">
            <v>6185</v>
          </cell>
        </row>
        <row r="1003">
          <cell r="A1003">
            <v>612014</v>
          </cell>
          <cell r="B1003">
            <v>6186</v>
          </cell>
        </row>
        <row r="1004">
          <cell r="A1004">
            <v>612014</v>
          </cell>
          <cell r="B1004">
            <v>6190</v>
          </cell>
        </row>
        <row r="1005">
          <cell r="A1005">
            <v>612014</v>
          </cell>
          <cell r="B1005">
            <v>6191</v>
          </cell>
        </row>
        <row r="1006">
          <cell r="A1006">
            <v>612014</v>
          </cell>
          <cell r="B1006">
            <v>6192</v>
          </cell>
        </row>
        <row r="1007">
          <cell r="A1007">
            <v>612014</v>
          </cell>
          <cell r="B1007">
            <v>6193</v>
          </cell>
        </row>
        <row r="1008">
          <cell r="A1008">
            <v>612014</v>
          </cell>
          <cell r="B1008">
            <v>6194</v>
          </cell>
        </row>
        <row r="1009">
          <cell r="A1009">
            <v>612014</v>
          </cell>
          <cell r="B1009">
            <v>6195</v>
          </cell>
        </row>
        <row r="1010">
          <cell r="A1010">
            <v>612014</v>
          </cell>
          <cell r="B1010">
            <v>6200</v>
          </cell>
        </row>
        <row r="1011">
          <cell r="A1011">
            <v>612099</v>
          </cell>
          <cell r="B1011">
            <v>6202</v>
          </cell>
        </row>
        <row r="1012">
          <cell r="A1012">
            <v>613595</v>
          </cell>
          <cell r="B1012">
            <v>6107</v>
          </cell>
        </row>
        <row r="1013">
          <cell r="A1013">
            <v>613595</v>
          </cell>
          <cell r="B1013">
            <v>6108</v>
          </cell>
        </row>
        <row r="1014">
          <cell r="A1014">
            <v>613595</v>
          </cell>
          <cell r="B1014">
            <v>6109</v>
          </cell>
        </row>
        <row r="1015">
          <cell r="A1015">
            <v>720503</v>
          </cell>
          <cell r="B1015">
            <v>7002</v>
          </cell>
        </row>
        <row r="1016">
          <cell r="A1016">
            <v>720506</v>
          </cell>
          <cell r="B1016">
            <v>7003</v>
          </cell>
        </row>
        <row r="1017">
          <cell r="A1017">
            <v>720507</v>
          </cell>
          <cell r="B1017">
            <v>7029</v>
          </cell>
        </row>
        <row r="1018">
          <cell r="A1018">
            <v>720515</v>
          </cell>
          <cell r="B1018">
            <v>7004</v>
          </cell>
        </row>
        <row r="1019">
          <cell r="A1019">
            <v>720524</v>
          </cell>
          <cell r="B1019">
            <v>7005</v>
          </cell>
        </row>
        <row r="1020">
          <cell r="A1020">
            <v>720527</v>
          </cell>
          <cell r="B1020">
            <v>7006</v>
          </cell>
        </row>
        <row r="1021">
          <cell r="A1021">
            <v>720530</v>
          </cell>
          <cell r="B1021">
            <v>7007</v>
          </cell>
        </row>
        <row r="1022">
          <cell r="A1022">
            <v>720533</v>
          </cell>
          <cell r="B1022">
            <v>7008</v>
          </cell>
        </row>
        <row r="1023">
          <cell r="A1023">
            <v>720536</v>
          </cell>
          <cell r="B1023">
            <v>7009</v>
          </cell>
        </row>
        <row r="1024">
          <cell r="A1024">
            <v>720539</v>
          </cell>
          <cell r="B1024">
            <v>7010</v>
          </cell>
        </row>
        <row r="1025">
          <cell r="A1025">
            <v>720542</v>
          </cell>
          <cell r="B1025">
            <v>7011</v>
          </cell>
        </row>
        <row r="1026">
          <cell r="A1026">
            <v>720543</v>
          </cell>
          <cell r="B1026">
            <v>7012</v>
          </cell>
        </row>
        <row r="1027">
          <cell r="A1027">
            <v>720545</v>
          </cell>
          <cell r="B1027">
            <v>7013</v>
          </cell>
        </row>
        <row r="1028">
          <cell r="A1028">
            <v>720546</v>
          </cell>
          <cell r="B1028">
            <v>7014</v>
          </cell>
        </row>
        <row r="1029">
          <cell r="A1029">
            <v>720548</v>
          </cell>
          <cell r="B1029">
            <v>7015</v>
          </cell>
        </row>
        <row r="1030">
          <cell r="A1030">
            <v>720548</v>
          </cell>
          <cell r="B1030">
            <v>7031</v>
          </cell>
        </row>
        <row r="1031">
          <cell r="A1031">
            <v>720550</v>
          </cell>
          <cell r="B1031">
            <v>7016</v>
          </cell>
        </row>
        <row r="1032">
          <cell r="A1032">
            <v>720551</v>
          </cell>
          <cell r="B1032">
            <v>7017</v>
          </cell>
        </row>
        <row r="1033">
          <cell r="A1033">
            <v>720560</v>
          </cell>
          <cell r="B1033">
            <v>7018</v>
          </cell>
        </row>
        <row r="1034">
          <cell r="A1034">
            <v>720563</v>
          </cell>
          <cell r="B1034">
            <v>7019</v>
          </cell>
        </row>
        <row r="1035">
          <cell r="A1035">
            <v>720566</v>
          </cell>
          <cell r="B1035">
            <v>7020</v>
          </cell>
        </row>
        <row r="1036">
          <cell r="A1036">
            <v>720568</v>
          </cell>
          <cell r="B1036">
            <v>7030</v>
          </cell>
        </row>
        <row r="1037">
          <cell r="A1037">
            <v>720569</v>
          </cell>
          <cell r="B1037">
            <v>7021</v>
          </cell>
        </row>
        <row r="1038">
          <cell r="A1038">
            <v>720570</v>
          </cell>
          <cell r="B1038">
            <v>7022</v>
          </cell>
        </row>
        <row r="1039">
          <cell r="A1039">
            <v>720572</v>
          </cell>
          <cell r="B1039">
            <v>7023</v>
          </cell>
        </row>
        <row r="1040">
          <cell r="A1040">
            <v>720575</v>
          </cell>
          <cell r="B1040">
            <v>7024</v>
          </cell>
        </row>
        <row r="1041">
          <cell r="A1041">
            <v>720578</v>
          </cell>
          <cell r="B1041">
            <v>7025</v>
          </cell>
        </row>
        <row r="1042">
          <cell r="A1042">
            <v>720584</v>
          </cell>
          <cell r="B1042">
            <v>7026</v>
          </cell>
        </row>
        <row r="1043">
          <cell r="A1043">
            <v>720595</v>
          </cell>
          <cell r="B1043">
            <v>7027</v>
          </cell>
        </row>
        <row r="1044">
          <cell r="A1044">
            <v>720599</v>
          </cell>
          <cell r="B1044">
            <v>7028</v>
          </cell>
        </row>
        <row r="1045">
          <cell r="A1045">
            <v>723510</v>
          </cell>
          <cell r="B1045">
            <v>7032</v>
          </cell>
        </row>
        <row r="1046">
          <cell r="A1046">
            <v>730503</v>
          </cell>
          <cell r="B1046">
            <v>7102</v>
          </cell>
        </row>
        <row r="1047">
          <cell r="A1047">
            <v>730506</v>
          </cell>
          <cell r="B1047">
            <v>7103</v>
          </cell>
        </row>
        <row r="1048">
          <cell r="A1048">
            <v>730506</v>
          </cell>
          <cell r="B1048">
            <v>7196</v>
          </cell>
        </row>
        <row r="1049">
          <cell r="A1049">
            <v>730515</v>
          </cell>
          <cell r="B1049">
            <v>7104</v>
          </cell>
        </row>
        <row r="1050">
          <cell r="A1050">
            <v>730524</v>
          </cell>
          <cell r="B1050">
            <v>7105</v>
          </cell>
        </row>
        <row r="1051">
          <cell r="A1051">
            <v>730527</v>
          </cell>
          <cell r="B1051">
            <v>7106</v>
          </cell>
        </row>
        <row r="1052">
          <cell r="A1052">
            <v>730530</v>
          </cell>
          <cell r="B1052">
            <v>7107</v>
          </cell>
        </row>
        <row r="1053">
          <cell r="A1053">
            <v>730533</v>
          </cell>
          <cell r="B1053">
            <v>7108</v>
          </cell>
        </row>
        <row r="1054">
          <cell r="A1054">
            <v>730536</v>
          </cell>
          <cell r="B1054">
            <v>7109</v>
          </cell>
        </row>
        <row r="1055">
          <cell r="A1055">
            <v>730539</v>
          </cell>
          <cell r="B1055">
            <v>7110</v>
          </cell>
        </row>
        <row r="1056">
          <cell r="A1056">
            <v>730542</v>
          </cell>
          <cell r="B1056">
            <v>7101</v>
          </cell>
        </row>
        <row r="1057">
          <cell r="A1057">
            <v>730543</v>
          </cell>
          <cell r="B1057">
            <v>7112</v>
          </cell>
        </row>
        <row r="1058">
          <cell r="A1058">
            <v>730545</v>
          </cell>
          <cell r="B1058">
            <v>7113</v>
          </cell>
        </row>
        <row r="1059">
          <cell r="A1059">
            <v>730546</v>
          </cell>
          <cell r="B1059">
            <v>7114</v>
          </cell>
        </row>
        <row r="1060">
          <cell r="A1060">
            <v>730548</v>
          </cell>
          <cell r="B1060">
            <v>7111</v>
          </cell>
        </row>
        <row r="1061">
          <cell r="A1061">
            <v>730548</v>
          </cell>
          <cell r="B1061">
            <v>7115</v>
          </cell>
        </row>
        <row r="1062">
          <cell r="A1062">
            <v>730550</v>
          </cell>
          <cell r="B1062">
            <v>7116</v>
          </cell>
        </row>
        <row r="1063">
          <cell r="A1063">
            <v>730551</v>
          </cell>
          <cell r="B1063">
            <v>7117</v>
          </cell>
        </row>
        <row r="1064">
          <cell r="A1064">
            <v>730560</v>
          </cell>
          <cell r="B1064">
            <v>7118</v>
          </cell>
        </row>
        <row r="1065">
          <cell r="A1065">
            <v>730563</v>
          </cell>
          <cell r="B1065">
            <v>7119</v>
          </cell>
        </row>
        <row r="1066">
          <cell r="A1066">
            <v>730566</v>
          </cell>
          <cell r="B1066">
            <v>7120</v>
          </cell>
        </row>
        <row r="1067">
          <cell r="A1067">
            <v>730568</v>
          </cell>
          <cell r="B1067">
            <v>7130</v>
          </cell>
        </row>
        <row r="1068">
          <cell r="A1068">
            <v>730569</v>
          </cell>
          <cell r="B1068">
            <v>7121</v>
          </cell>
        </row>
        <row r="1069">
          <cell r="A1069">
            <v>730570</v>
          </cell>
          <cell r="B1069">
            <v>7122</v>
          </cell>
        </row>
        <row r="1070">
          <cell r="A1070">
            <v>730572</v>
          </cell>
          <cell r="B1070">
            <v>7123</v>
          </cell>
        </row>
        <row r="1071">
          <cell r="A1071">
            <v>730575</v>
          </cell>
          <cell r="B1071">
            <v>7124</v>
          </cell>
        </row>
        <row r="1072">
          <cell r="A1072">
            <v>730578</v>
          </cell>
          <cell r="B1072">
            <v>7125</v>
          </cell>
        </row>
        <row r="1073">
          <cell r="A1073">
            <v>730584</v>
          </cell>
          <cell r="B1073">
            <v>7126</v>
          </cell>
        </row>
        <row r="1074">
          <cell r="A1074">
            <v>730595</v>
          </cell>
          <cell r="B1074">
            <v>7127</v>
          </cell>
        </row>
        <row r="1075">
          <cell r="A1075">
            <v>730599</v>
          </cell>
          <cell r="B1075">
            <v>7128</v>
          </cell>
        </row>
        <row r="1076">
          <cell r="A1076">
            <v>731035</v>
          </cell>
          <cell r="B1076">
            <v>7129</v>
          </cell>
        </row>
        <row r="1077">
          <cell r="A1077">
            <v>732010</v>
          </cell>
          <cell r="B1077">
            <v>7131</v>
          </cell>
        </row>
        <row r="1078">
          <cell r="A1078">
            <v>732010</v>
          </cell>
          <cell r="B1078">
            <v>7193</v>
          </cell>
        </row>
        <row r="1079">
          <cell r="A1079">
            <v>732510</v>
          </cell>
          <cell r="B1079">
            <v>7132</v>
          </cell>
        </row>
        <row r="1080">
          <cell r="A1080">
            <v>733025</v>
          </cell>
          <cell r="B1080">
            <v>7134</v>
          </cell>
        </row>
        <row r="1081">
          <cell r="A1081">
            <v>733040</v>
          </cell>
          <cell r="B1081">
            <v>7133</v>
          </cell>
        </row>
        <row r="1082">
          <cell r="A1082">
            <v>733505</v>
          </cell>
          <cell r="B1082">
            <v>7135</v>
          </cell>
        </row>
        <row r="1083">
          <cell r="A1083">
            <v>733510</v>
          </cell>
          <cell r="B1083">
            <v>7136</v>
          </cell>
        </row>
        <row r="1084">
          <cell r="A1084">
            <v>733515</v>
          </cell>
          <cell r="B1084">
            <v>7137</v>
          </cell>
        </row>
        <row r="1085">
          <cell r="A1085">
            <v>733520</v>
          </cell>
          <cell r="B1085">
            <v>7138</v>
          </cell>
        </row>
        <row r="1086">
          <cell r="A1086">
            <v>733525</v>
          </cell>
          <cell r="B1086">
            <v>7139</v>
          </cell>
        </row>
        <row r="1087">
          <cell r="A1087">
            <v>733530</v>
          </cell>
          <cell r="B1087">
            <v>7140</v>
          </cell>
        </row>
        <row r="1088">
          <cell r="A1088">
            <v>733535</v>
          </cell>
          <cell r="B1088">
            <v>7141</v>
          </cell>
        </row>
        <row r="1089">
          <cell r="A1089">
            <v>733540</v>
          </cell>
          <cell r="B1089">
            <v>7142</v>
          </cell>
        </row>
        <row r="1090">
          <cell r="A1090">
            <v>733545</v>
          </cell>
          <cell r="B1090">
            <v>7143</v>
          </cell>
        </row>
        <row r="1091">
          <cell r="A1091">
            <v>733550</v>
          </cell>
          <cell r="B1091">
            <v>7190</v>
          </cell>
        </row>
        <row r="1092">
          <cell r="A1092">
            <v>733555</v>
          </cell>
          <cell r="B1092">
            <v>7195</v>
          </cell>
        </row>
        <row r="1093">
          <cell r="A1093">
            <v>733580</v>
          </cell>
          <cell r="B1093">
            <v>7144</v>
          </cell>
        </row>
        <row r="1094">
          <cell r="A1094">
            <v>734015</v>
          </cell>
          <cell r="B1094">
            <v>7145</v>
          </cell>
        </row>
        <row r="1095">
          <cell r="A1095">
            <v>734510</v>
          </cell>
          <cell r="B1095">
            <v>7146</v>
          </cell>
        </row>
        <row r="1096">
          <cell r="A1096">
            <v>734515</v>
          </cell>
          <cell r="B1096">
            <v>7147</v>
          </cell>
        </row>
        <row r="1097">
          <cell r="A1097">
            <v>734520</v>
          </cell>
          <cell r="B1097">
            <v>7148</v>
          </cell>
        </row>
        <row r="1098">
          <cell r="A1098">
            <v>734525</v>
          </cell>
          <cell r="B1098">
            <v>7149</v>
          </cell>
        </row>
        <row r="1099">
          <cell r="A1099">
            <v>734540</v>
          </cell>
          <cell r="B1099">
            <v>7150</v>
          </cell>
        </row>
        <row r="1100">
          <cell r="A1100">
            <v>734560</v>
          </cell>
          <cell r="B1100">
            <v>7151</v>
          </cell>
        </row>
        <row r="1101">
          <cell r="A1101">
            <v>734599</v>
          </cell>
          <cell r="B1101">
            <v>7152</v>
          </cell>
        </row>
        <row r="1102">
          <cell r="A1102">
            <v>735005</v>
          </cell>
          <cell r="B1102">
            <v>7154</v>
          </cell>
        </row>
        <row r="1103">
          <cell r="A1103">
            <v>735010</v>
          </cell>
          <cell r="B1103">
            <v>7155</v>
          </cell>
        </row>
        <row r="1104">
          <cell r="A1104">
            <v>735015</v>
          </cell>
          <cell r="B1104">
            <v>7156</v>
          </cell>
        </row>
        <row r="1105">
          <cell r="A1105">
            <v>735099</v>
          </cell>
          <cell r="B1105">
            <v>7157</v>
          </cell>
        </row>
        <row r="1106">
          <cell r="A1106">
            <v>735505</v>
          </cell>
          <cell r="B1106">
            <v>7159</v>
          </cell>
        </row>
        <row r="1107">
          <cell r="A1107">
            <v>735515</v>
          </cell>
          <cell r="B1107">
            <v>7160</v>
          </cell>
        </row>
        <row r="1108">
          <cell r="A1108">
            <v>735520</v>
          </cell>
          <cell r="B1108">
            <v>7161</v>
          </cell>
        </row>
        <row r="1109">
          <cell r="A1109">
            <v>735595</v>
          </cell>
          <cell r="B1109">
            <v>7162</v>
          </cell>
        </row>
        <row r="1110">
          <cell r="A1110">
            <v>735595</v>
          </cell>
          <cell r="B1110">
            <v>7163</v>
          </cell>
        </row>
        <row r="1111">
          <cell r="A1111">
            <v>735599</v>
          </cell>
          <cell r="B1111">
            <v>7164</v>
          </cell>
        </row>
        <row r="1112">
          <cell r="A1112">
            <v>736010</v>
          </cell>
          <cell r="B1112">
            <v>7166</v>
          </cell>
        </row>
        <row r="1113">
          <cell r="A1113">
            <v>736010</v>
          </cell>
          <cell r="B1113">
            <v>7167</v>
          </cell>
        </row>
        <row r="1114">
          <cell r="A1114">
            <v>736035</v>
          </cell>
          <cell r="B1114">
            <v>7168</v>
          </cell>
        </row>
        <row r="1115">
          <cell r="A1115">
            <v>736035</v>
          </cell>
          <cell r="B1115">
            <v>7169</v>
          </cell>
        </row>
        <row r="1116">
          <cell r="A1116">
            <v>736065</v>
          </cell>
          <cell r="B1116">
            <v>7170</v>
          </cell>
        </row>
        <row r="1117">
          <cell r="A1117">
            <v>736065</v>
          </cell>
          <cell r="B1117">
            <v>7171</v>
          </cell>
        </row>
        <row r="1118">
          <cell r="A1118">
            <v>736099</v>
          </cell>
          <cell r="B1118">
            <v>7172</v>
          </cell>
        </row>
        <row r="1119">
          <cell r="A1119">
            <v>737001</v>
          </cell>
          <cell r="B1119">
            <v>7158</v>
          </cell>
        </row>
        <row r="1120">
          <cell r="A1120">
            <v>737301</v>
          </cell>
          <cell r="B1120">
            <v>7173</v>
          </cell>
        </row>
        <row r="1121">
          <cell r="A1121">
            <v>739505</v>
          </cell>
          <cell r="B1121">
            <v>7174</v>
          </cell>
        </row>
        <row r="1122">
          <cell r="A1122">
            <v>739510</v>
          </cell>
          <cell r="B1122">
            <v>7175</v>
          </cell>
        </row>
        <row r="1123">
          <cell r="A1123">
            <v>739520</v>
          </cell>
          <cell r="B1123">
            <v>7176</v>
          </cell>
        </row>
        <row r="1124">
          <cell r="A1124">
            <v>739525</v>
          </cell>
          <cell r="B1124">
            <v>7177</v>
          </cell>
        </row>
        <row r="1125">
          <cell r="A1125">
            <v>739530</v>
          </cell>
          <cell r="B1125">
            <v>7178</v>
          </cell>
        </row>
        <row r="1126">
          <cell r="A1126">
            <v>739535</v>
          </cell>
          <cell r="B1126">
            <v>7179</v>
          </cell>
        </row>
        <row r="1127">
          <cell r="A1127">
            <v>739540</v>
          </cell>
          <cell r="B1127">
            <v>7180</v>
          </cell>
        </row>
        <row r="1128">
          <cell r="A1128">
            <v>739545</v>
          </cell>
          <cell r="B1128">
            <v>7181</v>
          </cell>
        </row>
        <row r="1129">
          <cell r="A1129">
            <v>739560</v>
          </cell>
          <cell r="B1129">
            <v>7182</v>
          </cell>
        </row>
        <row r="1130">
          <cell r="A1130">
            <v>739565</v>
          </cell>
          <cell r="B1130">
            <v>7183</v>
          </cell>
        </row>
        <row r="1131">
          <cell r="A1131">
            <v>739580</v>
          </cell>
          <cell r="B1131">
            <v>7184</v>
          </cell>
        </row>
        <row r="1132">
          <cell r="A1132">
            <v>739582</v>
          </cell>
          <cell r="B1132">
            <v>7185</v>
          </cell>
        </row>
        <row r="1133">
          <cell r="A1133">
            <v>739595</v>
          </cell>
          <cell r="B1133">
            <v>7186</v>
          </cell>
        </row>
        <row r="1134">
          <cell r="A1134">
            <v>739595</v>
          </cell>
          <cell r="B1134">
            <v>7187</v>
          </cell>
        </row>
        <row r="1135">
          <cell r="A1135">
            <v>739595</v>
          </cell>
          <cell r="B1135">
            <v>7191</v>
          </cell>
        </row>
        <row r="1136">
          <cell r="A1136">
            <v>739595</v>
          </cell>
          <cell r="B1136">
            <v>7192</v>
          </cell>
        </row>
        <row r="1137">
          <cell r="A1137">
            <v>739595</v>
          </cell>
          <cell r="B1137">
            <v>7194</v>
          </cell>
        </row>
        <row r="1138">
          <cell r="A1138">
            <v>739595</v>
          </cell>
          <cell r="B1138">
            <v>7197</v>
          </cell>
        </row>
        <row r="1139">
          <cell r="A1139">
            <v>739597</v>
          </cell>
          <cell r="B1139">
            <v>7188</v>
          </cell>
        </row>
        <row r="1140">
          <cell r="A1140">
            <v>739599</v>
          </cell>
          <cell r="B1140">
            <v>7189</v>
          </cell>
        </row>
        <row r="1141">
          <cell r="A1141">
            <v>819595</v>
          </cell>
          <cell r="B1141">
            <v>8002</v>
          </cell>
        </row>
        <row r="1142">
          <cell r="A1142">
            <v>821005</v>
          </cell>
          <cell r="B1142">
            <v>8210</v>
          </cell>
        </row>
        <row r="1143">
          <cell r="A1143">
            <v>822005</v>
          </cell>
          <cell r="B1143">
            <v>8220</v>
          </cell>
        </row>
        <row r="1144">
          <cell r="A1144">
            <v>822005</v>
          </cell>
          <cell r="B1144">
            <v>8230</v>
          </cell>
        </row>
        <row r="1145">
          <cell r="A1145">
            <v>839505</v>
          </cell>
          <cell r="B1145">
            <v>8395</v>
          </cell>
        </row>
        <row r="1146">
          <cell r="A1146">
            <v>851005</v>
          </cell>
          <cell r="B1146">
            <v>8510</v>
          </cell>
        </row>
        <row r="1147">
          <cell r="A1147">
            <v>852005</v>
          </cell>
          <cell r="B1147">
            <v>8520</v>
          </cell>
        </row>
        <row r="1148">
          <cell r="A1148">
            <v>852005</v>
          </cell>
          <cell r="B1148">
            <v>8530</v>
          </cell>
        </row>
        <row r="1149">
          <cell r="A1149">
            <v>860101</v>
          </cell>
          <cell r="B1149">
            <v>8010</v>
          </cell>
        </row>
        <row r="1150">
          <cell r="A1150">
            <v>869505</v>
          </cell>
          <cell r="B1150">
            <v>8695</v>
          </cell>
        </row>
        <row r="1151">
          <cell r="A1151">
            <v>911520</v>
          </cell>
          <cell r="B1151">
            <v>9115</v>
          </cell>
        </row>
        <row r="1152">
          <cell r="A1152">
            <v>911520</v>
          </cell>
          <cell r="B1152">
            <v>9116</v>
          </cell>
        </row>
        <row r="1153">
          <cell r="A1153">
            <v>921005</v>
          </cell>
          <cell r="B1153">
            <v>9210</v>
          </cell>
        </row>
        <row r="1154">
          <cell r="A1154">
            <v>922005</v>
          </cell>
          <cell r="B1154">
            <v>9220</v>
          </cell>
        </row>
        <row r="1155">
          <cell r="A1155">
            <v>941520</v>
          </cell>
          <cell r="B1155">
            <v>9415</v>
          </cell>
        </row>
        <row r="1156">
          <cell r="A1156">
            <v>951005</v>
          </cell>
          <cell r="B1156">
            <v>9510</v>
          </cell>
        </row>
        <row r="1157">
          <cell r="A1157">
            <v>952005</v>
          </cell>
          <cell r="B1157">
            <v>9520</v>
          </cell>
        </row>
        <row r="1158">
          <cell r="A1158">
            <v>961520</v>
          </cell>
          <cell r="B1158">
            <v>9615</v>
          </cell>
        </row>
      </sheetData>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STECSDI"/>
      <sheetName val="Matriz de Riesgos STECSD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Hoja3"/>
      <sheetName val="Mapa de Riesgos"/>
      <sheetName val="SEGUIMI"/>
      <sheetName val="Definición"/>
      <sheetName val="Inf."/>
      <sheetName val="Hoja2"/>
      <sheetName val="Hoja1"/>
    </sheetNames>
    <sheetDataSet>
      <sheetData sheetId="0"/>
      <sheetData sheetId="1"/>
      <sheetData sheetId="2"/>
      <sheetData sheetId="3"/>
      <sheetData sheetId="4"/>
      <sheetData sheetId="5">
        <row r="22">
          <cell r="B22" t="str">
            <v>Medidas para Transferir un riesgo.</v>
          </cell>
          <cell r="E22" t="str">
            <v>DEBIL</v>
          </cell>
        </row>
        <row r="23">
          <cell r="B23" t="str">
            <v xml:space="preserve">Medida para Evitar el Riesgo. </v>
          </cell>
          <cell r="E23" t="str">
            <v>MODERADO</v>
          </cell>
        </row>
        <row r="24">
          <cell r="B24" t="str">
            <v>Medidas para Aceptar un Riesgo.</v>
          </cell>
          <cell r="E24" t="str">
            <v>FUERTE</v>
          </cell>
        </row>
        <row r="25">
          <cell r="B25" t="str">
            <v>Medidas para Reducir las consecuencias de un Riesgo.</v>
          </cell>
        </row>
        <row r="26">
          <cell r="B26" t="str">
            <v>Medidas para Reducir la probabilidad de un  Riesgo.</v>
          </cell>
        </row>
      </sheetData>
      <sheetData sheetId="6"/>
      <sheetData sheetId="7">
        <row r="113">
          <cell r="B113" t="str">
            <v>Subdirección_General_DIGERCIC</v>
          </cell>
        </row>
        <row r="114">
          <cell r="B114" t="str">
            <v>Coordinación_General_de_Servicios</v>
          </cell>
        </row>
        <row r="115">
          <cell r="B115" t="str">
            <v>Coordinación_General_de_Tecnologías_de_Información_y_Comunicación</v>
          </cell>
        </row>
        <row r="116">
          <cell r="B116" t="str">
            <v>Dirección_de_Gestión_de_Información_Registral</v>
          </cell>
        </row>
        <row r="117">
          <cell r="B117" t="str">
            <v>Dirección_de_Servicios_Electrónicos_</v>
          </cell>
        </row>
        <row r="118">
          <cell r="B118" t="str">
            <v>Dirección_de_Servicios_de_Identificación_y_Cedulación_</v>
          </cell>
        </row>
        <row r="119">
          <cell r="B119" t="str">
            <v>Dirección_de_Servicios_de_Registro_Civil_</v>
          </cell>
        </row>
        <row r="120">
          <cell r="B120" t="str">
            <v>Dirección_de_Gestión_de_TI_</v>
          </cell>
        </row>
        <row r="121">
          <cell r="B121" t="str">
            <v>Dirección_de_Infraestructura_y_Operaciones_TI_</v>
          </cell>
        </row>
        <row r="122">
          <cell r="B122" t="str">
            <v>Dirección_de_Soporte_e_Interoperabilidad_</v>
          </cell>
        </row>
        <row r="123">
          <cell r="B123" t="str">
            <v>Coordinación_Zonal_1_</v>
          </cell>
        </row>
        <row r="124">
          <cell r="B124" t="str">
            <v>Coordinación_Zonal_2</v>
          </cell>
        </row>
        <row r="125">
          <cell r="B125" t="str">
            <v>Coordinación_Zonal_3</v>
          </cell>
        </row>
        <row r="126">
          <cell r="B126" t="str">
            <v>Coordinación_Zonal_4</v>
          </cell>
        </row>
        <row r="127">
          <cell r="B127" t="str">
            <v>Coordinación_Zonal_5_y_8</v>
          </cell>
        </row>
        <row r="128">
          <cell r="B128" t="str">
            <v>Coordinación_Zonal_6</v>
          </cell>
        </row>
        <row r="129">
          <cell r="B129" t="str">
            <v>Coordinación_Zonal_7</v>
          </cell>
        </row>
        <row r="130">
          <cell r="B130" t="str">
            <v>Coordinación_Zonal_9</v>
          </cell>
        </row>
        <row r="131">
          <cell r="B131" t="str">
            <v>Coordinación_General_Administrativa_Financiera</v>
          </cell>
        </row>
        <row r="132">
          <cell r="B132" t="str">
            <v>Coordinación_General_de_Planificación_y_Gestión_Estratégica</v>
          </cell>
        </row>
        <row r="133">
          <cell r="B133" t="str">
            <v>Coordinación_General_de_Asesoría_Jurídica</v>
          </cell>
        </row>
        <row r="134">
          <cell r="B134" t="str">
            <v>Dirección_Administrativa_</v>
          </cell>
        </row>
        <row r="135">
          <cell r="B135" t="str">
            <v>Dirección_Financiera_</v>
          </cell>
        </row>
        <row r="136">
          <cell r="B136" t="str">
            <v>Dirección_de_Administración_de_Recursos_Humano</v>
          </cell>
        </row>
        <row r="137">
          <cell r="B137" t="str">
            <v>Dirección_de_Planificación_e_Inversión_</v>
          </cell>
        </row>
        <row r="138">
          <cell r="B138" t="str">
            <v>Dirección_de_Seguimiento_de_Planes_Programas_y_Proyectos_</v>
          </cell>
        </row>
        <row r="139">
          <cell r="B139" t="str">
            <v>Dirección_de_Servicios_Procesos_y_Calidad_</v>
          </cell>
        </row>
        <row r="140">
          <cell r="B140" t="str">
            <v>Dirección_de_Asesoría_Jurídica_</v>
          </cell>
        </row>
        <row r="141">
          <cell r="B141" t="str">
            <v>Dirección_de_Patrocinio_y_Normativa_</v>
          </cell>
        </row>
        <row r="142">
          <cell r="B142" t="str">
            <v>Dirección_de_Comunicación_Social</v>
          </cell>
        </row>
        <row r="143">
          <cell r="B143" t="str">
            <v>DIGERCIC</v>
          </cell>
        </row>
        <row r="144">
          <cell r="B144" t="str">
            <v>Dirección_de_Gestión_del_Cambio_de_Cultura_Organizativa</v>
          </cell>
        </row>
        <row r="145">
          <cell r="B145" t="str">
            <v>Dirección_de_Investigación_Civil_y_Monitoreo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Mapa de Riesgos"/>
      <sheetName val="Definición"/>
      <sheetName val="Inf."/>
      <sheetName val="Hoja2"/>
      <sheetName val="Hoja1"/>
    </sheetNames>
    <sheetDataSet>
      <sheetData sheetId="0"/>
      <sheetData sheetId="1"/>
      <sheetData sheetId="2">
        <row r="3">
          <cell r="I3" t="str">
            <v>OBJ 1. Incrementar la satisfacción al usuario.</v>
          </cell>
        </row>
        <row r="4">
          <cell r="I4" t="str">
            <v>OBJ 2. Incrementar el registro e inscripción oportuna de hechos y actos civiles.</v>
          </cell>
        </row>
        <row r="5">
          <cell r="I5" t="str">
            <v>OBJ 3. Incrementar la identificación con documento electrónico de los ecuatorianos y extranjeros residentes en el país.</v>
          </cell>
        </row>
        <row r="6">
          <cell r="I6" t="str">
            <v>OBJ 4. Incrementar la oferta y provisión de servicios electrónicos.</v>
          </cell>
        </row>
        <row r="7">
          <cell r="I7" t="str">
            <v>OBJ 5. Incrementar la disponibilidad y confiabilidad de los datos registrales.</v>
          </cell>
        </row>
        <row r="8">
          <cell r="I8" t="str">
            <v>OBJ 6. Incrementar el desarrollo y optimización del talento humano en la Dirección General de Registro Civil, Identificación y Cedulación.</v>
          </cell>
        </row>
        <row r="9">
          <cell r="I9" t="str">
            <v>OBJ 7. Incrementar la eficiencia operacional institucional de la Dirección General de Registro Civil, Identificación y Cedulación.</v>
          </cell>
        </row>
        <row r="10">
          <cell r="I10" t="str">
            <v>OBJ 8. Incrementar el uso eficiente del presupuesto en la Dirección General de Registro Civil, Identificación y Cedulación.</v>
          </cell>
        </row>
      </sheetData>
      <sheetData sheetId="3">
        <row r="22">
          <cell r="B22" t="str">
            <v>Medidas para Transferir un riesgo.</v>
          </cell>
        </row>
        <row r="23">
          <cell r="B23" t="str">
            <v xml:space="preserve">Medida para Evitar el Riesgo. </v>
          </cell>
        </row>
        <row r="24">
          <cell r="B24" t="str">
            <v>Medidas para Aceptar un Riesgo.</v>
          </cell>
        </row>
        <row r="25">
          <cell r="B25" t="str">
            <v>Medidas para Reducir las consecuencias de un Riesgo.</v>
          </cell>
        </row>
        <row r="26">
          <cell r="B26" t="str">
            <v>Medidas para Reducir la probabilidad de un  Riesgo.</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Inf."/>
      <sheetName val="Mapa de Riesgos"/>
      <sheetName val="GRAFICO"/>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umentación"/>
      <sheetName val="Formatos"/>
      <sheetName val="Registros"/>
      <sheetName val="Indicadores"/>
      <sheetName val="Interrelación"/>
      <sheetName val="TD"/>
      <sheetName val="Listas"/>
    </sheetNames>
    <sheetDataSet>
      <sheetData sheetId="0"/>
      <sheetData sheetId="1">
        <row r="1">
          <cell r="E1">
            <v>0</v>
          </cell>
        </row>
        <row r="2">
          <cell r="E2" t="str">
            <v>CÓDIGO DOCUMENTO</v>
          </cell>
        </row>
        <row r="3">
          <cell r="E3" t="str">
            <v>POL-DID-DID-001</v>
          </cell>
        </row>
        <row r="4">
          <cell r="E4" t="str">
            <v>MDC-DID-DID-001</v>
          </cell>
        </row>
        <row r="5">
          <cell r="E5" t="str">
            <v>MDC-DID-DID-001</v>
          </cell>
        </row>
        <row r="6">
          <cell r="E6" t="str">
            <v>MDC-DID-DID-001</v>
          </cell>
        </row>
        <row r="7">
          <cell r="E7" t="str">
            <v>MDC-DID-DID-001</v>
          </cell>
        </row>
        <row r="8">
          <cell r="E8" t="str">
            <v>MDC-DID-DID-001</v>
          </cell>
        </row>
        <row r="9">
          <cell r="E9" t="str">
            <v>MDC-DID-DID-001</v>
          </cell>
        </row>
        <row r="10">
          <cell r="E10" t="str">
            <v>PRO-DID-CZO-001</v>
          </cell>
        </row>
        <row r="11">
          <cell r="E11" t="str">
            <v>PRO-DID-CZO-001</v>
          </cell>
        </row>
        <row r="12">
          <cell r="E12" t="str">
            <v>PRO-DID-CZO-001</v>
          </cell>
        </row>
        <row r="13">
          <cell r="E13" t="str">
            <v>PRO-DID-RGD-001</v>
          </cell>
        </row>
        <row r="14">
          <cell r="E14" t="str">
            <v>PRO-DID-RGD-001</v>
          </cell>
        </row>
        <row r="15">
          <cell r="E15" t="str">
            <v>PRO-DID-RGD-001</v>
          </cell>
        </row>
        <row r="16">
          <cell r="E16" t="str">
            <v>PRO-DID-RGD-001</v>
          </cell>
        </row>
        <row r="17">
          <cell r="E17" t="str">
            <v>POL-DID-RGD-001</v>
          </cell>
        </row>
        <row r="18">
          <cell r="E18" t="str">
            <v>POL-DID-RGD-001</v>
          </cell>
        </row>
        <row r="19">
          <cell r="E19" t="str">
            <v>PRO-DID-DYD-001</v>
          </cell>
        </row>
        <row r="20">
          <cell r="E20" t="str">
            <v>PRO-PGE-PLI-001</v>
          </cell>
        </row>
        <row r="21">
          <cell r="E21" t="str">
            <v>PRO-PGE-PLI-002</v>
          </cell>
        </row>
        <row r="22">
          <cell r="E22" t="str">
            <v>PRO-PGE-PLI-002</v>
          </cell>
        </row>
        <row r="23">
          <cell r="E23" t="str">
            <v>PRO-PGE-PLI-002</v>
          </cell>
        </row>
        <row r="24">
          <cell r="E24" t="str">
            <v>PRO-PGE-PLI-002</v>
          </cell>
        </row>
        <row r="25">
          <cell r="E25" t="str">
            <v>PRO-PGE-PLI-002</v>
          </cell>
        </row>
        <row r="26">
          <cell r="E26" t="str">
            <v>PRO-PGE-PLI-003</v>
          </cell>
        </row>
        <row r="27">
          <cell r="E27" t="str">
            <v>PRO-PGE-PLI-003</v>
          </cell>
        </row>
        <row r="28">
          <cell r="E28" t="str">
            <v>PRO-PGE-PLI-003</v>
          </cell>
        </row>
        <row r="29">
          <cell r="E29" t="str">
            <v>PRO-PGE-PLI-004</v>
          </cell>
        </row>
        <row r="30">
          <cell r="E30" t="str">
            <v>PRO-PGE-PLI-004</v>
          </cell>
        </row>
        <row r="31">
          <cell r="E31" t="str">
            <v>PRO-PGE-PLI-004</v>
          </cell>
        </row>
        <row r="32">
          <cell r="E32" t="str">
            <v>PRO-PGE-PLI-004</v>
          </cell>
        </row>
        <row r="33">
          <cell r="E33" t="str">
            <v>PRO-PGE-PLI-004</v>
          </cell>
        </row>
        <row r="34">
          <cell r="E34" t="str">
            <v>PRO-PGE-PLI-005</v>
          </cell>
        </row>
        <row r="35">
          <cell r="E35" t="str">
            <v>PRO-PGE-PLI-005</v>
          </cell>
        </row>
        <row r="36">
          <cell r="E36" t="str">
            <v>PRO-PGE-PLI-005</v>
          </cell>
        </row>
        <row r="37">
          <cell r="E37" t="str">
            <v>PRO-PGE-PLI-006</v>
          </cell>
        </row>
        <row r="38">
          <cell r="E38" t="str">
            <v>PRO-PGE-GPP-001</v>
          </cell>
        </row>
        <row r="39">
          <cell r="E39" t="str">
            <v>PRO-PGE-GPP-001</v>
          </cell>
        </row>
        <row r="40">
          <cell r="E40" t="str">
            <v>PRO-PGE-GPP-001</v>
          </cell>
        </row>
        <row r="41">
          <cell r="E41" t="str">
            <v>PRO-PGE-GPP-001</v>
          </cell>
        </row>
        <row r="42">
          <cell r="E42" t="str">
            <v>PRO-PGE-GPP-001</v>
          </cell>
        </row>
        <row r="43">
          <cell r="E43" t="str">
            <v>PRO-PGE-SCE-001</v>
          </cell>
        </row>
        <row r="44">
          <cell r="E44" t="str">
            <v>PRO-PGE-SCE-001</v>
          </cell>
        </row>
        <row r="45">
          <cell r="E45" t="str">
            <v>PRO-PGE-SCE-001</v>
          </cell>
        </row>
        <row r="46">
          <cell r="E46" t="str">
            <v>PRO-GIC-GDS-001</v>
          </cell>
        </row>
        <row r="47">
          <cell r="E47" t="str">
            <v>PRO-GIC-GDS-001</v>
          </cell>
        </row>
        <row r="48">
          <cell r="E48" t="str">
            <v>PRO-GIC-GDS-001</v>
          </cell>
        </row>
        <row r="49">
          <cell r="E49" t="str">
            <v>PRO-GIC-GDS-001</v>
          </cell>
        </row>
        <row r="50">
          <cell r="E50" t="str">
            <v>PRO-GIC-GDS-001</v>
          </cell>
        </row>
        <row r="51">
          <cell r="E51" t="str">
            <v>PRO-GIC-GDS-001</v>
          </cell>
        </row>
        <row r="52">
          <cell r="E52" t="str">
            <v>INS-GIC-GDS-001-001</v>
          </cell>
        </row>
        <row r="53">
          <cell r="E53" t="str">
            <v>INS-GIC-GDS-001-001</v>
          </cell>
        </row>
        <row r="54">
          <cell r="E54" t="str">
            <v>INS-GIC-GDS-001-001</v>
          </cell>
        </row>
        <row r="55">
          <cell r="E55" t="str">
            <v>INS-GIC-GDS-001-002</v>
          </cell>
        </row>
        <row r="56">
          <cell r="E56" t="str">
            <v>INS-GIC-GDS-001-002</v>
          </cell>
        </row>
        <row r="57">
          <cell r="E57" t="str">
            <v>INS-GIC-GDS-001-002</v>
          </cell>
        </row>
        <row r="58">
          <cell r="E58" t="str">
            <v>PRO-GIC-AIC-001</v>
          </cell>
        </row>
        <row r="59">
          <cell r="E59" t="str">
            <v>PRO-GIC-AIC-001</v>
          </cell>
        </row>
        <row r="60">
          <cell r="E60" t="str">
            <v>PRO-GIC-AIC-001</v>
          </cell>
        </row>
        <row r="61">
          <cell r="E61" t="str">
            <v>PRO-GIC-AIC-001</v>
          </cell>
        </row>
        <row r="62">
          <cell r="E62" t="str">
            <v>PRO-GIC-AIC-001</v>
          </cell>
        </row>
        <row r="63">
          <cell r="E63" t="str">
            <v>PRO-GIC-AIC-001</v>
          </cell>
        </row>
        <row r="64">
          <cell r="E64" t="str">
            <v>PRO-GIC-ACO-001</v>
          </cell>
        </row>
        <row r="65">
          <cell r="E65" t="str">
            <v>PRO-GIC-ACO-001</v>
          </cell>
        </row>
        <row r="66">
          <cell r="E66" t="str">
            <v>PRO-GIC-ACO-001</v>
          </cell>
        </row>
        <row r="67">
          <cell r="E67" t="str">
            <v>PRO-GIC-ACO-001</v>
          </cell>
        </row>
        <row r="68">
          <cell r="E68" t="str">
            <v>PRO-GIC-ACO-001</v>
          </cell>
        </row>
        <row r="69">
          <cell r="E69" t="str">
            <v>PRO-GIC-ACO-001</v>
          </cell>
        </row>
        <row r="70">
          <cell r="E70" t="str">
            <v>PRO-GIC-ACO-001</v>
          </cell>
        </row>
        <row r="71">
          <cell r="E71" t="str">
            <v>PRO-GIC-ACO-001</v>
          </cell>
        </row>
        <row r="72">
          <cell r="E72" t="str">
            <v>PRO-GIC-ACO-001</v>
          </cell>
        </row>
        <row r="73">
          <cell r="E73" t="str">
            <v>INS-GIC-ACO-001-001</v>
          </cell>
        </row>
        <row r="74">
          <cell r="E74" t="str">
            <v>INS-GIC-ACO-001-001</v>
          </cell>
        </row>
        <row r="75">
          <cell r="E75" t="str">
            <v>INS-GIC-ACO-001-001</v>
          </cell>
        </row>
        <row r="76">
          <cell r="E76" t="str">
            <v>PRO-GIC-PNC-001</v>
          </cell>
        </row>
        <row r="77">
          <cell r="E77" t="str">
            <v>PRO-GIC-PNC-001</v>
          </cell>
        </row>
        <row r="78">
          <cell r="E78" t="str">
            <v>PRO-GIC-PNC-001</v>
          </cell>
        </row>
        <row r="79">
          <cell r="E79" t="str">
            <v>PRO-GIC-PNC-001</v>
          </cell>
        </row>
        <row r="80">
          <cell r="E80" t="str">
            <v>POL-GIC-SEI-001</v>
          </cell>
        </row>
        <row r="81">
          <cell r="E81" t="str">
            <v>POL-GIC-SEI-002</v>
          </cell>
        </row>
        <row r="82">
          <cell r="E82" t="str">
            <v>PRO-GRC-IRN-001</v>
          </cell>
        </row>
        <row r="83">
          <cell r="E83" t="str">
            <v>PRO-GRC-IRN-001</v>
          </cell>
        </row>
        <row r="84">
          <cell r="E84" t="str">
            <v>PRO-GRC-IRN-001</v>
          </cell>
        </row>
        <row r="85">
          <cell r="E85" t="str">
            <v>PRO-GRC-IRN-001</v>
          </cell>
        </row>
        <row r="86">
          <cell r="E86" t="str">
            <v>PRO-GRC-IRN-001</v>
          </cell>
        </row>
        <row r="87">
          <cell r="E87" t="str">
            <v>PRO-GRC-IRN-001</v>
          </cell>
        </row>
        <row r="88">
          <cell r="E88" t="str">
            <v>PRO-GRC-IRD-001</v>
          </cell>
        </row>
        <row r="89">
          <cell r="E89" t="str">
            <v>PRO-GRC-IRD-001</v>
          </cell>
        </row>
        <row r="90">
          <cell r="E90" t="str">
            <v>INS-GRC-IRD-001-001</v>
          </cell>
        </row>
        <row r="91">
          <cell r="E91" t="str">
            <v>PRO-GRC-CRM-001</v>
          </cell>
        </row>
        <row r="92">
          <cell r="E92" t="str">
            <v>PRO-GRC-CRM-001</v>
          </cell>
        </row>
        <row r="93">
          <cell r="E93" t="str">
            <v>PRO-GRC-CRM-001</v>
          </cell>
        </row>
        <row r="94">
          <cell r="E94" t="str">
            <v>PRO-GRC-CRM-001</v>
          </cell>
        </row>
        <row r="95">
          <cell r="E95" t="str">
            <v>PRO-GRC-IRU-001</v>
          </cell>
        </row>
        <row r="96">
          <cell r="E96" t="str">
            <v>PRO-GRC-IRU-001</v>
          </cell>
        </row>
        <row r="97">
          <cell r="E97" t="str">
            <v>PRO-GRC-RCX-001</v>
          </cell>
        </row>
        <row r="98">
          <cell r="E98" t="str">
            <v>PRO-GRC-RCX-001</v>
          </cell>
        </row>
        <row r="99">
          <cell r="E99" t="str">
            <v>PRO-GRC-RCX-002</v>
          </cell>
        </row>
        <row r="100">
          <cell r="E100" t="str">
            <v>PRO-GRC-GEV-001</v>
          </cell>
        </row>
        <row r="101">
          <cell r="E101" t="str">
            <v>PRO-GRC-GEV-001</v>
          </cell>
        </row>
        <row r="102">
          <cell r="E102" t="str">
            <v>PRO-GRC-GEV-001</v>
          </cell>
        </row>
        <row r="103">
          <cell r="E103" t="str">
            <v>PRO-GRC-SIR-001</v>
          </cell>
        </row>
        <row r="104">
          <cell r="E104" t="str">
            <v>INS-GRC-GEV-001-001</v>
          </cell>
        </row>
        <row r="105">
          <cell r="E105" t="str">
            <v>INS-GRC-GEV-001-001</v>
          </cell>
        </row>
        <row r="106">
          <cell r="E106" t="str">
            <v>INS-GRC-GEV-001-001</v>
          </cell>
        </row>
        <row r="107">
          <cell r="E107" t="str">
            <v>PRO-GSI-SIC-001</v>
          </cell>
        </row>
        <row r="108">
          <cell r="E108" t="str">
            <v>PRO-GSI-SIC-001</v>
          </cell>
        </row>
        <row r="109">
          <cell r="E109" t="str">
            <v>PRO-GSI-SIC-001</v>
          </cell>
        </row>
        <row r="110">
          <cell r="E110" t="str">
            <v>PRO-GSI-SIC-001</v>
          </cell>
        </row>
        <row r="111">
          <cell r="E111" t="str">
            <v>INS-GSI-SIC-001-001</v>
          </cell>
        </row>
        <row r="112">
          <cell r="E112" t="str">
            <v>INS-GSI-SIC-001-001</v>
          </cell>
        </row>
        <row r="113">
          <cell r="E113" t="str">
            <v>INS-GSI-SIC-001-001</v>
          </cell>
        </row>
        <row r="114">
          <cell r="E114" t="str">
            <v>INS-GSI-SIC-001-001</v>
          </cell>
        </row>
        <row r="115">
          <cell r="E115" t="str">
            <v>INS-GSI-SIC-001-001</v>
          </cell>
        </row>
        <row r="116">
          <cell r="E116" t="str">
            <v>INS-GSI-SIC-001-002</v>
          </cell>
        </row>
        <row r="117">
          <cell r="E117" t="str">
            <v>INS-GSI-SIC-001-002</v>
          </cell>
        </row>
        <row r="118">
          <cell r="E118" t="str">
            <v>INS-GSI-SIC-001-002</v>
          </cell>
        </row>
        <row r="119">
          <cell r="E119" t="str">
            <v>INS-GSI-SIC-001-002</v>
          </cell>
        </row>
        <row r="120">
          <cell r="E120" t="str">
            <v>INS-GSI-SIC-001-003</v>
          </cell>
        </row>
        <row r="121">
          <cell r="E121" t="str">
            <v>INS-GSI-SIC-001-004</v>
          </cell>
        </row>
        <row r="122">
          <cell r="E122" t="str">
            <v>INS-GSI-SIC-001-004</v>
          </cell>
        </row>
        <row r="123">
          <cell r="E123" t="str">
            <v>PRO-GSI-SGS-001</v>
          </cell>
        </row>
        <row r="124">
          <cell r="E124" t="str">
            <v>PRO-GSI-SGS-001</v>
          </cell>
        </row>
        <row r="125">
          <cell r="E125" t="str">
            <v>PRO-GSI-ABM-001</v>
          </cell>
        </row>
        <row r="126">
          <cell r="E126" t="str">
            <v>PRO-GSI-ABM-001</v>
          </cell>
        </row>
        <row r="127">
          <cell r="E127" t="str">
            <v>PRO-GSI-ABM-001</v>
          </cell>
        </row>
        <row r="128">
          <cell r="E128" t="str">
            <v>PRO-GSI-ABM-001</v>
          </cell>
        </row>
        <row r="129">
          <cell r="E129" t="str">
            <v>PRO-GSI-GEV-001</v>
          </cell>
        </row>
        <row r="130">
          <cell r="E130" t="str">
            <v>INS-GSI-GEV-001-001</v>
          </cell>
        </row>
        <row r="131">
          <cell r="E131" t="str">
            <v>PRO-GSI-GEV-002</v>
          </cell>
        </row>
        <row r="132">
          <cell r="E132" t="str">
            <v>PRO-GSI-GEV-002</v>
          </cell>
        </row>
        <row r="133">
          <cell r="E133" t="str">
            <v>PRO-GSI-GEV-003</v>
          </cell>
        </row>
        <row r="134">
          <cell r="E134" t="str">
            <v>PRO-GSI-GEV-003</v>
          </cell>
        </row>
        <row r="135">
          <cell r="E135" t="str">
            <v>PRO-GSI-GDV-001</v>
          </cell>
        </row>
        <row r="136">
          <cell r="E136" t="str">
            <v>PRO-GSI-GDV-001</v>
          </cell>
        </row>
        <row r="137">
          <cell r="E137" t="str">
            <v>PRO-GSI-GDV-001</v>
          </cell>
        </row>
        <row r="138">
          <cell r="E138" t="str">
            <v>INS-GSI-GDV-001-001</v>
          </cell>
        </row>
        <row r="139">
          <cell r="E139" t="str">
            <v>INS-GSI-GDV-001-001</v>
          </cell>
        </row>
        <row r="140">
          <cell r="E140" t="str">
            <v>INS-GSI-GDV-001-001</v>
          </cell>
        </row>
        <row r="141">
          <cell r="E141" t="str">
            <v>INS-GSI-GDV-001-002</v>
          </cell>
        </row>
        <row r="142">
          <cell r="E142" t="str">
            <v>INS-GSI-GDV-001-002</v>
          </cell>
        </row>
        <row r="143">
          <cell r="E143" t="str">
            <v>INS-GSI-GDV-001-002</v>
          </cell>
        </row>
        <row r="144">
          <cell r="E144" t="str">
            <v>PRO-GSE-CSE-001</v>
          </cell>
        </row>
        <row r="145">
          <cell r="E145" t="str">
            <v>PRO-GSE-CSE-001</v>
          </cell>
        </row>
        <row r="146">
          <cell r="E146" t="str">
            <v>PRO-GSE-CSE-001</v>
          </cell>
        </row>
        <row r="147">
          <cell r="E147" t="str">
            <v>PRO-GSE-CSE-001</v>
          </cell>
        </row>
        <row r="148">
          <cell r="E148" t="str">
            <v>PRO-GSE-CSE-001</v>
          </cell>
        </row>
        <row r="149">
          <cell r="E149" t="str">
            <v>PRO-GSE-CSE-001</v>
          </cell>
        </row>
        <row r="150">
          <cell r="E150" t="str">
            <v>INS-GSE-CSE-001-001</v>
          </cell>
        </row>
        <row r="151">
          <cell r="E151" t="str">
            <v>PRO-GSE-GFE-001</v>
          </cell>
        </row>
        <row r="152">
          <cell r="E152" t="str">
            <v>PRO-GSE-GFE-001</v>
          </cell>
        </row>
        <row r="153">
          <cell r="E153" t="str">
            <v>PRO-GSE-GFE-001</v>
          </cell>
        </row>
        <row r="154">
          <cell r="E154" t="str">
            <v>PRO-GSE-GFE-001</v>
          </cell>
        </row>
        <row r="155">
          <cell r="E155" t="str">
            <v>PRO-GSE-GFE-001</v>
          </cell>
        </row>
        <row r="156">
          <cell r="E156" t="str">
            <v>MAN-GSE-GFE-001-001</v>
          </cell>
        </row>
        <row r="157">
          <cell r="E157" t="str">
            <v>MAN-GSE-GFE-001-002</v>
          </cell>
        </row>
        <row r="158">
          <cell r="E158" t="str">
            <v>MAN-GSE-GFE-001-003</v>
          </cell>
        </row>
        <row r="159">
          <cell r="E159" t="str">
            <v>POL-GAU-GAC-001</v>
          </cell>
        </row>
        <row r="160">
          <cell r="E160" t="str">
            <v>POL-GAU-GAC-001</v>
          </cell>
        </row>
        <row r="161">
          <cell r="E161" t="str">
            <v>POL-GAU-GAC-001</v>
          </cell>
        </row>
        <row r="162">
          <cell r="E162" t="str">
            <v>POL-GAU-GAC-001</v>
          </cell>
        </row>
        <row r="163">
          <cell r="E163" t="str">
            <v>PRO-GAU-GAC-001</v>
          </cell>
        </row>
        <row r="164">
          <cell r="E164" t="str">
            <v>PRO-GAU-GAC-001</v>
          </cell>
        </row>
        <row r="165">
          <cell r="E165" t="str">
            <v>PRO-GAU-GAC-001</v>
          </cell>
        </row>
        <row r="166">
          <cell r="E166" t="str">
            <v>PRO-GAU-GAC-001</v>
          </cell>
        </row>
        <row r="167">
          <cell r="E167" t="str">
            <v>PRO-GAU-GAC-001</v>
          </cell>
        </row>
        <row r="168">
          <cell r="E168" t="str">
            <v>DCG-GAU-GAC-001-001</v>
          </cell>
        </row>
        <row r="169">
          <cell r="E169" t="str">
            <v>DCG-GAU-GAC-001-002</v>
          </cell>
        </row>
        <row r="170">
          <cell r="E170" t="str">
            <v>DCG-GAU-GAC-001-002</v>
          </cell>
        </row>
        <row r="171">
          <cell r="E171" t="str">
            <v>DCG-GAU-GAC-001-002</v>
          </cell>
        </row>
        <row r="172">
          <cell r="E172" t="str">
            <v>DCG-GAU-GAC-001-002</v>
          </cell>
        </row>
        <row r="173">
          <cell r="E173" t="str">
            <v>DCG-GAU-GAC-001-002</v>
          </cell>
        </row>
        <row r="174">
          <cell r="E174" t="str">
            <v>DCG-GAU-GAC-001-002</v>
          </cell>
        </row>
        <row r="175">
          <cell r="E175" t="str">
            <v>DCG-GAU-GAC-001-002</v>
          </cell>
        </row>
        <row r="176">
          <cell r="E176" t="str">
            <v>DCG-GAU-GAC-001-002</v>
          </cell>
        </row>
        <row r="177">
          <cell r="E177" t="str">
            <v>DCG-GAU-GAC-001-002</v>
          </cell>
        </row>
        <row r="178">
          <cell r="E178" t="str">
            <v>DCG-GAU-GAC-001-002</v>
          </cell>
        </row>
        <row r="179">
          <cell r="E179" t="str">
            <v>DCG-GAU-GAC-001-002</v>
          </cell>
        </row>
        <row r="180">
          <cell r="E180" t="str">
            <v>PRO-GAU-GAC-002</v>
          </cell>
        </row>
        <row r="181">
          <cell r="E181" t="str">
            <v>PRO-GAU-GAC-002</v>
          </cell>
        </row>
        <row r="182">
          <cell r="E182" t="str">
            <v>PRO-GAU-GAC-002</v>
          </cell>
        </row>
        <row r="183">
          <cell r="E183" t="str">
            <v>PRO-GAU-GAC-002</v>
          </cell>
        </row>
        <row r="184">
          <cell r="E184" t="str">
            <v>PRO-GAU-GAC-003</v>
          </cell>
        </row>
        <row r="185">
          <cell r="E185" t="str">
            <v>PRO-GAU-GAC-003</v>
          </cell>
        </row>
        <row r="186">
          <cell r="E186" t="str">
            <v>PRO-GAU-GAC-003</v>
          </cell>
        </row>
        <row r="187">
          <cell r="E187" t="str">
            <v>PRO-GAU-GAC-003</v>
          </cell>
        </row>
        <row r="188">
          <cell r="E188" t="str">
            <v>PRO-GAU-GAC-003</v>
          </cell>
        </row>
        <row r="189">
          <cell r="E189" t="str">
            <v>PRO-GAU-GCC-001</v>
          </cell>
        </row>
        <row r="190">
          <cell r="E190" t="str">
            <v>PRO-GAU-GCC-001</v>
          </cell>
        </row>
        <row r="191">
          <cell r="E191" t="str">
            <v>PRO-GAU-GCC-001</v>
          </cell>
        </row>
        <row r="192">
          <cell r="E192" t="str">
            <v>PRO-GAU-GCC-001</v>
          </cell>
        </row>
        <row r="193">
          <cell r="E193" t="str">
            <v>POL-GAU-GCC-001</v>
          </cell>
        </row>
        <row r="194">
          <cell r="E194" t="str">
            <v>POL-GAU-GCC-002</v>
          </cell>
        </row>
        <row r="195">
          <cell r="E195" t="str">
            <v>PRO-GIR-AIA-001</v>
          </cell>
        </row>
        <row r="196">
          <cell r="E196" t="str">
            <v>PRO-GIR-AIA-001</v>
          </cell>
        </row>
        <row r="197">
          <cell r="E197" t="str">
            <v>PRO-GIR-AIA-001</v>
          </cell>
        </row>
        <row r="198">
          <cell r="E198" t="str">
            <v>INS-GIR-AIA-001-001</v>
          </cell>
        </row>
        <row r="199">
          <cell r="E199" t="str">
            <v>PRO-GIR-AIA-002</v>
          </cell>
        </row>
        <row r="200">
          <cell r="E200" t="str">
            <v>PRO-GIR-AIA-002</v>
          </cell>
        </row>
        <row r="201">
          <cell r="E201" t="str">
            <v>PRO-GIR-AIA-002</v>
          </cell>
        </row>
        <row r="202">
          <cell r="E202" t="str">
            <v>PRO-GIR-AIA-002</v>
          </cell>
        </row>
        <row r="203">
          <cell r="E203" t="str">
            <v>PRO-GIR-AIA-002</v>
          </cell>
        </row>
        <row r="204">
          <cell r="E204" t="str">
            <v>PRO-GIR-AIR-001</v>
          </cell>
        </row>
        <row r="205">
          <cell r="E205" t="str">
            <v>PRO-GIR-AIR-001</v>
          </cell>
        </row>
        <row r="206">
          <cell r="E206" t="str">
            <v>PRO-GIR-AIR-001</v>
          </cell>
        </row>
        <row r="207">
          <cell r="E207" t="str">
            <v>PRO-GIR-AIR-001</v>
          </cell>
        </row>
        <row r="208">
          <cell r="E208" t="str">
            <v>INS-GIR-AIR-001-001</v>
          </cell>
        </row>
        <row r="209">
          <cell r="E209" t="str">
            <v>PRO-GIR-AIR-002</v>
          </cell>
        </row>
        <row r="210">
          <cell r="E210" t="str">
            <v>PRO-GIR-AIR-002</v>
          </cell>
        </row>
        <row r="211">
          <cell r="E211" t="str">
            <v>PRO-GIR-CLD-001</v>
          </cell>
        </row>
        <row r="212">
          <cell r="E212" t="str">
            <v>PRO-GIR-CLD-001</v>
          </cell>
        </row>
        <row r="213">
          <cell r="E213" t="str">
            <v>PRO-GIR-CLD-001</v>
          </cell>
        </row>
        <row r="214">
          <cell r="E214" t="str">
            <v>PRO-GIR-CLD-002</v>
          </cell>
        </row>
        <row r="215">
          <cell r="E215" t="str">
            <v>PRO-GIR-CLD-002</v>
          </cell>
        </row>
        <row r="216">
          <cell r="E216" t="str">
            <v>PRO-GIR-CLD-002</v>
          </cell>
        </row>
        <row r="217">
          <cell r="E217" t="str">
            <v>PRO-GTI-GGT-001</v>
          </cell>
        </row>
        <row r="218">
          <cell r="E218" t="str">
            <v>PRO-GTI-GGT-001</v>
          </cell>
        </row>
        <row r="219">
          <cell r="E219" t="str">
            <v>PRO-GTI-GGT-003</v>
          </cell>
        </row>
        <row r="220">
          <cell r="E220" t="str">
            <v>PRO-GTI-GGT-003</v>
          </cell>
        </row>
        <row r="221">
          <cell r="E221" t="str">
            <v>PRO-GTI-GGT-004</v>
          </cell>
        </row>
        <row r="222">
          <cell r="E222" t="str">
            <v>PRO-GTI-GGT-004</v>
          </cell>
        </row>
        <row r="223">
          <cell r="E223" t="str">
            <v>PRO-GTI-GET-001</v>
          </cell>
        </row>
        <row r="224">
          <cell r="E224" t="str">
            <v>PRO-GTI-GET-001</v>
          </cell>
        </row>
        <row r="225">
          <cell r="E225" t="str">
            <v>PRO-GTI-GET-002</v>
          </cell>
        </row>
        <row r="226">
          <cell r="E226" t="str">
            <v>PRO-GTI-GET-002</v>
          </cell>
        </row>
        <row r="227">
          <cell r="E227" t="str">
            <v>PRO-GTI-GET-003</v>
          </cell>
        </row>
        <row r="228">
          <cell r="E228" t="str">
            <v>PRO-GTI-GET-003</v>
          </cell>
        </row>
        <row r="229">
          <cell r="E229" t="str">
            <v>PRO-GTI-GET-003</v>
          </cell>
        </row>
        <row r="230">
          <cell r="E230" t="str">
            <v>PRO-GTI-IOT-001</v>
          </cell>
        </row>
        <row r="231">
          <cell r="E231" t="str">
            <v>PRO-GTI-IOT-001</v>
          </cell>
        </row>
        <row r="232">
          <cell r="E232" t="str">
            <v>PRO-GTI-IOT-001</v>
          </cell>
        </row>
        <row r="233">
          <cell r="E233" t="str">
            <v>INS-GTI-IOT-001-001</v>
          </cell>
        </row>
        <row r="234">
          <cell r="E234" t="str">
            <v>INS-GTI-IOT-001-001</v>
          </cell>
        </row>
        <row r="235">
          <cell r="E235" t="str">
            <v>DCG-GTI-IOT-001-001</v>
          </cell>
        </row>
        <row r="236">
          <cell r="E236" t="str">
            <v>PRO-GTI-IOT-002</v>
          </cell>
        </row>
        <row r="237">
          <cell r="E237" t="str">
            <v>PRO-GTI-IOT-002</v>
          </cell>
        </row>
        <row r="238">
          <cell r="E238" t="str">
            <v>DCG-GTI-IOT-002-001</v>
          </cell>
        </row>
        <row r="239">
          <cell r="E239" t="str">
            <v>PRO-GTI-IOT-003</v>
          </cell>
        </row>
        <row r="240">
          <cell r="E240" t="str">
            <v>PRO-GTI-IOT-003</v>
          </cell>
        </row>
        <row r="241">
          <cell r="E241" t="str">
            <v>DCG-GTI-IOT-003-001</v>
          </cell>
        </row>
        <row r="242">
          <cell r="E242" t="str">
            <v>PRO-GTI-SIN-001</v>
          </cell>
        </row>
        <row r="243">
          <cell r="E243" t="str">
            <v>PRO-GTI-SIN-001</v>
          </cell>
        </row>
        <row r="244">
          <cell r="E244" t="str">
            <v>PRO-GTI-SIN-001</v>
          </cell>
        </row>
        <row r="245">
          <cell r="E245" t="str">
            <v>PRO-GTI-SIN-002</v>
          </cell>
        </row>
        <row r="246">
          <cell r="E246" t="str">
            <v>PRO-GTI-SIN-002</v>
          </cell>
        </row>
        <row r="247">
          <cell r="E247" t="str">
            <v>PRO-GTI-SIN-002</v>
          </cell>
        </row>
        <row r="248">
          <cell r="E248" t="str">
            <v>PRO-GTI-SIN-003</v>
          </cell>
        </row>
        <row r="249">
          <cell r="E249" t="str">
            <v>PRO-GTI-SIN-003</v>
          </cell>
        </row>
        <row r="250">
          <cell r="E250" t="str">
            <v>PRO-GTI-SIN-004</v>
          </cell>
        </row>
        <row r="251">
          <cell r="E251" t="str">
            <v>PRO-GTI-SIN-004</v>
          </cell>
        </row>
        <row r="252">
          <cell r="E252" t="str">
            <v>PRO-GTI-SIN-004</v>
          </cell>
        </row>
        <row r="253">
          <cell r="E253" t="str">
            <v>PRO-GTH-DOR-001</v>
          </cell>
        </row>
        <row r="254">
          <cell r="E254" t="str">
            <v>PRO-GTH-DOR-001</v>
          </cell>
        </row>
        <row r="255">
          <cell r="E255" t="str">
            <v>PRO-GTH-DOR-001</v>
          </cell>
        </row>
        <row r="256">
          <cell r="E256" t="str">
            <v>PRO-GTH-DOR-002</v>
          </cell>
        </row>
        <row r="257">
          <cell r="E257" t="str">
            <v>PRO-GTH-DOR-002</v>
          </cell>
        </row>
        <row r="258">
          <cell r="E258" t="str">
            <v>PRO-GTH-DOR-003</v>
          </cell>
        </row>
        <row r="259">
          <cell r="E259" t="str">
            <v>PRO-GTH-DOR-003</v>
          </cell>
        </row>
        <row r="260">
          <cell r="E260" t="str">
            <v>PRO-GTH-DTH-001</v>
          </cell>
        </row>
        <row r="261">
          <cell r="E261" t="str">
            <v>PRO-GTH-DTH-001</v>
          </cell>
        </row>
        <row r="262">
          <cell r="E262" t="str">
            <v>PRO-GTH-DTH-001</v>
          </cell>
        </row>
        <row r="263">
          <cell r="E263" t="str">
            <v>PRO-GTH-DTH-001</v>
          </cell>
        </row>
        <row r="264">
          <cell r="E264" t="str">
            <v>PRO-GTH-DTH-001</v>
          </cell>
        </row>
        <row r="265">
          <cell r="E265" t="str">
            <v>PRO-GTH-DTH-002</v>
          </cell>
        </row>
        <row r="266">
          <cell r="E266" t="str">
            <v>PRO-GTH-DTH-002</v>
          </cell>
        </row>
        <row r="267">
          <cell r="E267" t="str">
            <v>PRO-GTH-ATH-001</v>
          </cell>
        </row>
        <row r="268">
          <cell r="E268" t="str">
            <v>PRO-GTH-ATH-001</v>
          </cell>
        </row>
        <row r="269">
          <cell r="E269" t="str">
            <v>PRO-GTH-ATH-001</v>
          </cell>
        </row>
        <row r="270">
          <cell r="E270" t="str">
            <v>PRO-GTH-ATH-001</v>
          </cell>
        </row>
        <row r="271">
          <cell r="E271" t="str">
            <v>PRO-GTH-ATH-001</v>
          </cell>
        </row>
        <row r="272">
          <cell r="E272" t="str">
            <v>PRO-GTH-ATH-002</v>
          </cell>
        </row>
        <row r="273">
          <cell r="E273" t="str">
            <v>PRO-GTH-ATH-002</v>
          </cell>
        </row>
        <row r="274">
          <cell r="E274" t="str">
            <v>PRO-GTH-ATH-003</v>
          </cell>
        </row>
        <row r="275">
          <cell r="E275" t="str">
            <v>PRO-GTH-ATH-003</v>
          </cell>
        </row>
        <row r="276">
          <cell r="E276" t="str">
            <v>PRO-GTH-ATH-004</v>
          </cell>
        </row>
        <row r="277">
          <cell r="E277" t="str">
            <v>PRO-GTH-ATH-004</v>
          </cell>
        </row>
        <row r="278">
          <cell r="E278" t="str">
            <v>PRO-GTH-ATH-005</v>
          </cell>
        </row>
        <row r="279">
          <cell r="E279" t="str">
            <v>PRO-GTH-ATH-005</v>
          </cell>
        </row>
        <row r="280">
          <cell r="E280" t="str">
            <v>PRO-GTH-ATH-005</v>
          </cell>
        </row>
        <row r="281">
          <cell r="E281" t="str">
            <v>PRO-GTH-ATH-005</v>
          </cell>
        </row>
        <row r="282">
          <cell r="E282" t="str">
            <v>PRO-GTH-ATH-005</v>
          </cell>
        </row>
        <row r="283">
          <cell r="E283" t="str">
            <v>PRO-GTH-ATH-005</v>
          </cell>
        </row>
        <row r="284">
          <cell r="E284" t="str">
            <v>PRO-GTH-ATH-006</v>
          </cell>
        </row>
        <row r="285">
          <cell r="E285" t="str">
            <v>PRO-GTH-ATH-006</v>
          </cell>
        </row>
        <row r="286">
          <cell r="E286" t="str">
            <v>PRO-GTH-ATH-006</v>
          </cell>
        </row>
        <row r="287">
          <cell r="E287" t="str">
            <v>PRO-GTH-BSP-001</v>
          </cell>
        </row>
        <row r="288">
          <cell r="E288" t="str">
            <v>PRO-GTH-BSP-001</v>
          </cell>
        </row>
        <row r="289">
          <cell r="E289" t="str">
            <v>PRO-GTH-BSP-001</v>
          </cell>
        </row>
        <row r="290">
          <cell r="E290" t="str">
            <v>PRO-GTH-BSP-001</v>
          </cell>
        </row>
        <row r="291">
          <cell r="E291" t="str">
            <v>PRO-GTH-BSP-001</v>
          </cell>
        </row>
        <row r="292">
          <cell r="E292" t="str">
            <v>PLN-GTH-BSP-001-001</v>
          </cell>
        </row>
        <row r="293">
          <cell r="E293" t="str">
            <v>PLN-GTH-BSP-001-001</v>
          </cell>
        </row>
        <row r="294">
          <cell r="E294" t="str">
            <v>PRO-GTH-BSP-002</v>
          </cell>
        </row>
        <row r="295">
          <cell r="E295" t="str">
            <v>PRO-GTH-BSP-002</v>
          </cell>
        </row>
        <row r="296">
          <cell r="E296" t="str">
            <v>PRO-GTH-BSP-002</v>
          </cell>
        </row>
        <row r="297">
          <cell r="E297" t="str">
            <v>INS-GTH-BSP-002-001</v>
          </cell>
        </row>
        <row r="298">
          <cell r="E298" t="str">
            <v>INS-GTH-BSP-002-001</v>
          </cell>
        </row>
        <row r="299">
          <cell r="E299" t="str">
            <v>INS-GTH-BSP-002-001</v>
          </cell>
        </row>
        <row r="300">
          <cell r="E300" t="str">
            <v>INS-GTH-BSP-002-002</v>
          </cell>
        </row>
        <row r="301">
          <cell r="E301" t="str">
            <v>PLN-GTH-BSP-002-001</v>
          </cell>
        </row>
        <row r="302">
          <cell r="E302" t="str">
            <v>PLN-GTH-BSP-002-002</v>
          </cell>
        </row>
        <row r="303">
          <cell r="E303" t="str">
            <v>PLN-GTH-BSP-002-002</v>
          </cell>
        </row>
        <row r="304">
          <cell r="E304" t="str">
            <v>PLN-GTH-BSP-002-003</v>
          </cell>
        </row>
        <row r="305">
          <cell r="E305" t="str">
            <v>PLN-GTH-BSP-002-003</v>
          </cell>
        </row>
        <row r="306">
          <cell r="E306" t="str">
            <v>PRO-GAD-GDA-001</v>
          </cell>
        </row>
        <row r="307">
          <cell r="E307" t="str">
            <v>PRO-GAD-GDA-003</v>
          </cell>
        </row>
        <row r="308">
          <cell r="E308" t="str">
            <v>PRO-GAD-GDA-004</v>
          </cell>
        </row>
        <row r="309">
          <cell r="E309" t="str">
            <v>PRO-GAD-GDA-001</v>
          </cell>
        </row>
        <row r="310">
          <cell r="E310" t="str">
            <v>PRO-GAD-GDA-002</v>
          </cell>
        </row>
        <row r="311">
          <cell r="E311" t="str">
            <v>PRO-GAD-GDA-002</v>
          </cell>
        </row>
        <row r="312">
          <cell r="E312" t="str">
            <v>PRO-GAD-GDA-002</v>
          </cell>
        </row>
        <row r="313">
          <cell r="E313" t="str">
            <v>PRO-GAD-GIL-001</v>
          </cell>
        </row>
        <row r="314">
          <cell r="E314" t="str">
            <v>PRO-GAD-GIL-001</v>
          </cell>
        </row>
        <row r="315">
          <cell r="E315" t="str">
            <v>PRO-GAD-GIL-001</v>
          </cell>
        </row>
        <row r="316">
          <cell r="E316" t="str">
            <v>PRO-GAD-GIL-001</v>
          </cell>
        </row>
        <row r="317">
          <cell r="E317" t="str">
            <v>INS-GAD-GIL-001-001</v>
          </cell>
        </row>
        <row r="318">
          <cell r="E318" t="str">
            <v>PLN-GAD-GIL-001-001</v>
          </cell>
        </row>
        <row r="319">
          <cell r="E319" t="str">
            <v>PLN-GAD-GIL-001-001</v>
          </cell>
        </row>
        <row r="320">
          <cell r="E320" t="str">
            <v>PRO-GAD-GIL-002</v>
          </cell>
        </row>
        <row r="321">
          <cell r="E321" t="str">
            <v>PRO-GAD-GIL-002</v>
          </cell>
        </row>
        <row r="322">
          <cell r="E322" t="str">
            <v>PRO-GAD-GIL-002</v>
          </cell>
        </row>
        <row r="323">
          <cell r="E323" t="str">
            <v>PRO-GAD-GIL-002</v>
          </cell>
        </row>
        <row r="324">
          <cell r="E324" t="str">
            <v>INS-GAD-GIL-002-001</v>
          </cell>
        </row>
        <row r="325">
          <cell r="E325" t="str">
            <v>PRO-GAD-ADQ-001</v>
          </cell>
        </row>
        <row r="326">
          <cell r="E326" t="str">
            <v>PRO-GAD-ADQ-001</v>
          </cell>
        </row>
        <row r="327">
          <cell r="E327" t="str">
            <v>PRO-GAD-ADQ-001</v>
          </cell>
        </row>
        <row r="328">
          <cell r="E328" t="str">
            <v>PRO-GAD-ADQ-001</v>
          </cell>
        </row>
        <row r="329">
          <cell r="E329" t="str">
            <v>PRO-GAD-ADQ-001</v>
          </cell>
        </row>
        <row r="330">
          <cell r="E330" t="str">
            <v>PRO-GAD-CFB-001</v>
          </cell>
        </row>
        <row r="331">
          <cell r="E331" t="str">
            <v>PRO-GAD-CFB-001</v>
          </cell>
        </row>
        <row r="332">
          <cell r="E332" t="str">
            <v>PRO-GAD-CFB-001</v>
          </cell>
        </row>
        <row r="333">
          <cell r="E333" t="str">
            <v>PRO-GAD-CFB-001</v>
          </cell>
        </row>
        <row r="334">
          <cell r="E334" t="str">
            <v>INS-GAD-CFB-001-001</v>
          </cell>
        </row>
        <row r="335">
          <cell r="E335" t="str">
            <v>PRO-GAD-CFB-002</v>
          </cell>
        </row>
        <row r="336">
          <cell r="E336" t="str">
            <v>PRO-GAD-CFB-002</v>
          </cell>
        </row>
        <row r="337">
          <cell r="E337" t="str">
            <v>PRO-GAD-CFB-002</v>
          </cell>
        </row>
        <row r="338">
          <cell r="E338" t="str">
            <v>PRO-GAD-CFB-002</v>
          </cell>
        </row>
        <row r="339">
          <cell r="E339" t="str">
            <v>INS-GAD-CFB-002-001</v>
          </cell>
        </row>
        <row r="340">
          <cell r="E340" t="str">
            <v>PRO-AFI-PRE-001</v>
          </cell>
        </row>
        <row r="341">
          <cell r="E341" t="str">
            <v>PRO-AFI-PRE-001</v>
          </cell>
        </row>
        <row r="342">
          <cell r="E342" t="str">
            <v>PRO-AFI-PRE-001</v>
          </cell>
        </row>
        <row r="343">
          <cell r="E343" t="str">
            <v>PRO-AFI-PRE-002</v>
          </cell>
        </row>
        <row r="344">
          <cell r="E344" t="str">
            <v>PRO-AFI-PRE-002</v>
          </cell>
        </row>
        <row r="345">
          <cell r="E345" t="str">
            <v>PRO-AFI-PRE-002</v>
          </cell>
        </row>
        <row r="346">
          <cell r="E346" t="str">
            <v>PRO-AFI-PRE-003</v>
          </cell>
        </row>
        <row r="347">
          <cell r="E347" t="str">
            <v>PRO-AFI-PRE-002</v>
          </cell>
        </row>
        <row r="348">
          <cell r="E348" t="str">
            <v>PRO-AFI-PRE-003</v>
          </cell>
        </row>
        <row r="349">
          <cell r="E349" t="str">
            <v>PRO-AFI-CNT-001</v>
          </cell>
        </row>
        <row r="350">
          <cell r="E350" t="str">
            <v>PRO-AFI-CNT-001</v>
          </cell>
        </row>
        <row r="351">
          <cell r="E351" t="str">
            <v>PRO-AFI-CNT-002</v>
          </cell>
        </row>
        <row r="352">
          <cell r="E352" t="str">
            <v>PRO-AFI-CNT-002</v>
          </cell>
        </row>
        <row r="353">
          <cell r="E353" t="str">
            <v>PRO-AFI-TES-001</v>
          </cell>
        </row>
        <row r="354">
          <cell r="E354" t="str">
            <v>PRO-AFI-TES-001</v>
          </cell>
        </row>
        <row r="355">
          <cell r="E355" t="str">
            <v>PRO-AFI-TES-001</v>
          </cell>
        </row>
        <row r="356">
          <cell r="E356" t="str">
            <v>PRO-AFI-TES-001</v>
          </cell>
        </row>
        <row r="357">
          <cell r="E357" t="str">
            <v>PRO-AFI-TES-002</v>
          </cell>
        </row>
        <row r="358">
          <cell r="E358" t="str">
            <v>PRO-AFI-TES-002</v>
          </cell>
        </row>
        <row r="359">
          <cell r="E359" t="str">
            <v>PRO-AFI-TES-002</v>
          </cell>
        </row>
        <row r="360">
          <cell r="E360" t="str">
            <v>PRO-AFI-TES-002</v>
          </cell>
        </row>
        <row r="361">
          <cell r="E361" t="str">
            <v>INS-AFI-TES-002-001</v>
          </cell>
        </row>
        <row r="362">
          <cell r="E362" t="str">
            <v>INS-AFI-TES-003-001</v>
          </cell>
        </row>
        <row r="363">
          <cell r="E363" t="str">
            <v>PRO-AFI-NOM-001</v>
          </cell>
        </row>
        <row r="364">
          <cell r="E364" t="str">
            <v>PRO-AFI-NOM-001</v>
          </cell>
        </row>
        <row r="365">
          <cell r="E365" t="str">
            <v>PRO-GLE-AJU-001</v>
          </cell>
        </row>
        <row r="366">
          <cell r="E366" t="str">
            <v>PRO-GLE-AJU-001</v>
          </cell>
        </row>
        <row r="367">
          <cell r="E367" t="str">
            <v>PRO-GLE-AJU-001</v>
          </cell>
        </row>
        <row r="368">
          <cell r="E368" t="str">
            <v>PRO-GLE-AJU-002</v>
          </cell>
        </row>
        <row r="369">
          <cell r="E369" t="str">
            <v>PRO-GLE-PIN-001</v>
          </cell>
        </row>
        <row r="370">
          <cell r="E370" t="str">
            <v>PRO-GLE-PIN-001</v>
          </cell>
        </row>
        <row r="371">
          <cell r="E371" t="str">
            <v>PRO-GLE-PIN-001</v>
          </cell>
        </row>
        <row r="372">
          <cell r="E372" t="str">
            <v>PRO-GLE-PIN-002</v>
          </cell>
        </row>
        <row r="373">
          <cell r="E373" t="str">
            <v>PRO-GLE-PIN-002</v>
          </cell>
        </row>
        <row r="374">
          <cell r="E374" t="str">
            <v>PRO-GLE-PIN-002</v>
          </cell>
        </row>
        <row r="375">
          <cell r="E375" t="str">
            <v>PRO-GLE-PIN-002</v>
          </cell>
        </row>
        <row r="376">
          <cell r="E376" t="str">
            <v>PRO-GLE-PIN-002</v>
          </cell>
        </row>
        <row r="377">
          <cell r="E377" t="str">
            <v>PRO-GLE-PIN-003</v>
          </cell>
        </row>
        <row r="378">
          <cell r="E378" t="str">
            <v>PRO-GLE-PIN-003</v>
          </cell>
        </row>
        <row r="379">
          <cell r="E379" t="str">
            <v>PRO-ICM-ICI-001</v>
          </cell>
        </row>
        <row r="380">
          <cell r="E380" t="str">
            <v>PRO-ICM-ICI-001</v>
          </cell>
        </row>
        <row r="381">
          <cell r="E381" t="str">
            <v>PRO-ICM-ICI-002</v>
          </cell>
        </row>
        <row r="382">
          <cell r="E382" t="str">
            <v>PRO-ICM-ICI-001</v>
          </cell>
        </row>
        <row r="383">
          <cell r="E383" t="str">
            <v>PRO-ICM-ICI-002</v>
          </cell>
        </row>
        <row r="384">
          <cell r="E384" t="str">
            <v>PRO-ICM-ICI-002</v>
          </cell>
        </row>
        <row r="385">
          <cell r="E385" t="str">
            <v>PRO-ICM-ICI-003</v>
          </cell>
        </row>
        <row r="386">
          <cell r="E386" t="str">
            <v>PRO-ICM-ICI-003</v>
          </cell>
        </row>
        <row r="387">
          <cell r="E387" t="str">
            <v>PRO-ICM-ICI-003</v>
          </cell>
        </row>
        <row r="388">
          <cell r="E388" t="str">
            <v>PRO-ICM-ICI-003</v>
          </cell>
        </row>
        <row r="389">
          <cell r="E389" t="str">
            <v>PRO-ICM-MIT-001</v>
          </cell>
        </row>
        <row r="390">
          <cell r="E390" t="str">
            <v>PRO-ICM-MIT-001</v>
          </cell>
        </row>
        <row r="391">
          <cell r="E391" t="str">
            <v>PRO-ICM-MIT-001</v>
          </cell>
        </row>
        <row r="392">
          <cell r="E392" t="str">
            <v>PRO-ICM-MIT-002</v>
          </cell>
        </row>
        <row r="393">
          <cell r="E393" t="str">
            <v>INS-ICM-MIT-001-001</v>
          </cell>
        </row>
        <row r="394">
          <cell r="E394" t="str">
            <v>INS-ICM-MIT-001-001</v>
          </cell>
        </row>
        <row r="395">
          <cell r="E395" t="str">
            <v>INS-ICM-MIT-001-002</v>
          </cell>
        </row>
        <row r="396">
          <cell r="E396" t="str">
            <v>INS-ICM-MIT-001-002</v>
          </cell>
        </row>
        <row r="397">
          <cell r="E397" t="str">
            <v>PLN-ICM-MIT-001-001</v>
          </cell>
        </row>
        <row r="398">
          <cell r="E398" t="str">
            <v>POL-ICM-SEI-001</v>
          </cell>
        </row>
        <row r="399">
          <cell r="E399" t="str">
            <v>POL-ICM-SEI-002</v>
          </cell>
        </row>
        <row r="400">
          <cell r="E400" t="str">
            <v>POL-ICM-SEI-002</v>
          </cell>
        </row>
        <row r="401">
          <cell r="E401" t="str">
            <v>POL-ICM-SEI-002</v>
          </cell>
        </row>
        <row r="402">
          <cell r="E402" t="str">
            <v>PRO-ICM-SEI-001</v>
          </cell>
        </row>
        <row r="403">
          <cell r="E403" t="str">
            <v>PRO-ICM-SEI-001</v>
          </cell>
        </row>
        <row r="404">
          <cell r="E404" t="str">
            <v>PLN-ICM-SEI-001-001</v>
          </cell>
        </row>
        <row r="405">
          <cell r="E405" t="str">
            <v>PRO-CIN-COR-001</v>
          </cell>
        </row>
        <row r="406">
          <cell r="E406" t="str">
            <v>PRO-CIN-COR-001</v>
          </cell>
        </row>
        <row r="407">
          <cell r="E407" t="str">
            <v>PRO-CIN-COR-001</v>
          </cell>
        </row>
        <row r="408">
          <cell r="E408" t="str">
            <v>PRO-CIN-SCC-001</v>
          </cell>
        </row>
        <row r="409">
          <cell r="E409" t="str">
            <v>PRO-CIN-SCC-001</v>
          </cell>
        </row>
        <row r="410">
          <cell r="E410" t="str">
            <v>PRO-CIN-SCC-001</v>
          </cell>
        </row>
        <row r="411">
          <cell r="E411" t="str">
            <v>PRO-CIN-OEI-001</v>
          </cell>
        </row>
        <row r="412">
          <cell r="E412" t="str">
            <v>PRO-CIN-OEI-001</v>
          </cell>
        </row>
        <row r="413">
          <cell r="E413" t="str">
            <v>MAN-CIN-CIN-001</v>
          </cell>
        </row>
        <row r="414">
          <cell r="E414" t="str">
            <v>MAN-CIN-CIN-001</v>
          </cell>
        </row>
        <row r="415">
          <cell r="E415" t="str">
            <v>MAN-CIN-CIN-002</v>
          </cell>
        </row>
        <row r="416">
          <cell r="E416">
            <v>0</v>
          </cell>
        </row>
        <row r="417">
          <cell r="E417">
            <v>0</v>
          </cell>
        </row>
        <row r="419">
          <cell r="E419">
            <v>0</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umentación"/>
      <sheetName val="Formatos"/>
      <sheetName val="Registros"/>
      <sheetName val="Indicadores"/>
      <sheetName val="Interrelación"/>
      <sheetName val="TD"/>
      <sheetName val="Listas"/>
    </sheetNames>
    <sheetDataSet>
      <sheetData sheetId="0"/>
      <sheetData sheetId="1">
        <row r="1">
          <cell r="E1">
            <v>0</v>
          </cell>
        </row>
        <row r="2">
          <cell r="E2" t="str">
            <v>CÓDIGO DOCUMENTO</v>
          </cell>
        </row>
        <row r="3">
          <cell r="E3" t="str">
            <v>POL-DID-DID-001</v>
          </cell>
        </row>
        <row r="4">
          <cell r="E4" t="str">
            <v>MDC-DID-DID-001</v>
          </cell>
        </row>
        <row r="5">
          <cell r="E5" t="str">
            <v>MDC-DID-DID-001</v>
          </cell>
        </row>
        <row r="6">
          <cell r="E6" t="str">
            <v>MDC-DID-DID-001</v>
          </cell>
        </row>
        <row r="7">
          <cell r="E7" t="str">
            <v>MDC-DID-DID-001</v>
          </cell>
        </row>
        <row r="8">
          <cell r="E8" t="str">
            <v>MDC-DID-DID-001</v>
          </cell>
        </row>
        <row r="9">
          <cell r="E9" t="str">
            <v>MDC-DID-DID-001</v>
          </cell>
        </row>
        <row r="10">
          <cell r="E10" t="str">
            <v>PRO-DID-CZO-001</v>
          </cell>
        </row>
        <row r="11">
          <cell r="E11" t="str">
            <v>PRO-DID-CZO-001</v>
          </cell>
        </row>
        <row r="12">
          <cell r="E12" t="str">
            <v>PRO-DID-CZO-001</v>
          </cell>
        </row>
        <row r="13">
          <cell r="E13" t="str">
            <v>PRO-DID-RGD-001</v>
          </cell>
        </row>
        <row r="14">
          <cell r="E14" t="str">
            <v>PRO-DID-RGD-001</v>
          </cell>
        </row>
        <row r="15">
          <cell r="E15" t="str">
            <v>PRO-DID-RGD-001</v>
          </cell>
        </row>
        <row r="16">
          <cell r="E16" t="str">
            <v>PRO-DID-RGD-001</v>
          </cell>
        </row>
        <row r="17">
          <cell r="E17" t="str">
            <v>POL-DID-RGD-001</v>
          </cell>
        </row>
        <row r="18">
          <cell r="E18" t="str">
            <v>POL-DID-RGD-001</v>
          </cell>
        </row>
        <row r="19">
          <cell r="E19" t="str">
            <v>PRO-DID-DYD-001</v>
          </cell>
        </row>
        <row r="20">
          <cell r="E20" t="str">
            <v>PRO-PGE-PLI-001</v>
          </cell>
        </row>
        <row r="21">
          <cell r="E21" t="str">
            <v>PRO-PGE-PLI-002</v>
          </cell>
        </row>
        <row r="22">
          <cell r="E22" t="str">
            <v>PRO-PGE-PLI-002</v>
          </cell>
        </row>
        <row r="23">
          <cell r="E23" t="str">
            <v>PRO-PGE-PLI-002</v>
          </cell>
        </row>
        <row r="24">
          <cell r="E24" t="str">
            <v>PRO-PGE-PLI-002</v>
          </cell>
        </row>
        <row r="25">
          <cell r="E25" t="str">
            <v>PRO-PGE-PLI-002</v>
          </cell>
        </row>
        <row r="26">
          <cell r="E26" t="str">
            <v>PRO-PGE-PLI-003</v>
          </cell>
        </row>
        <row r="27">
          <cell r="E27" t="str">
            <v>PRO-PGE-PLI-003</v>
          </cell>
        </row>
        <row r="28">
          <cell r="E28" t="str">
            <v>PRO-PGE-PLI-003</v>
          </cell>
        </row>
        <row r="29">
          <cell r="E29" t="str">
            <v>PRO-PGE-PLI-004</v>
          </cell>
        </row>
        <row r="30">
          <cell r="E30" t="str">
            <v>PRO-PGE-PLI-004</v>
          </cell>
        </row>
        <row r="31">
          <cell r="E31" t="str">
            <v>PRO-PGE-PLI-004</v>
          </cell>
        </row>
        <row r="32">
          <cell r="E32" t="str">
            <v>PRO-PGE-PLI-004</v>
          </cell>
        </row>
        <row r="33">
          <cell r="E33" t="str">
            <v>PRO-PGE-PLI-004</v>
          </cell>
        </row>
        <row r="34">
          <cell r="E34" t="str">
            <v>PRO-PGE-PLI-005</v>
          </cell>
        </row>
        <row r="35">
          <cell r="E35" t="str">
            <v>PRO-PGE-PLI-005</v>
          </cell>
        </row>
        <row r="36">
          <cell r="E36" t="str">
            <v>PRO-PGE-PLI-005</v>
          </cell>
        </row>
        <row r="37">
          <cell r="E37" t="str">
            <v>PRO-PGE-PLI-006</v>
          </cell>
        </row>
        <row r="38">
          <cell r="E38" t="str">
            <v>PRO-PGE-GPP-001</v>
          </cell>
        </row>
        <row r="39">
          <cell r="E39" t="str">
            <v>PRO-PGE-GPP-001</v>
          </cell>
        </row>
        <row r="40">
          <cell r="E40" t="str">
            <v>PRO-PGE-GPP-001</v>
          </cell>
        </row>
        <row r="41">
          <cell r="E41" t="str">
            <v>PRO-PGE-GPP-001</v>
          </cell>
        </row>
        <row r="42">
          <cell r="E42" t="str">
            <v>PRO-PGE-GPP-001</v>
          </cell>
        </row>
        <row r="43">
          <cell r="E43" t="str">
            <v>PRO-PGE-SCE-001</v>
          </cell>
        </row>
        <row r="44">
          <cell r="E44" t="str">
            <v>PRO-PGE-SCE-001</v>
          </cell>
        </row>
        <row r="45">
          <cell r="E45" t="str">
            <v>PRO-PGE-SCE-001</v>
          </cell>
        </row>
        <row r="46">
          <cell r="E46" t="str">
            <v>PRO-GIC-GDS-001</v>
          </cell>
        </row>
        <row r="47">
          <cell r="E47" t="str">
            <v>PRO-GIC-GDS-001</v>
          </cell>
        </row>
        <row r="48">
          <cell r="E48" t="str">
            <v>PRO-GIC-GDS-001</v>
          </cell>
        </row>
        <row r="49">
          <cell r="E49" t="str">
            <v>PRO-GIC-GDS-001</v>
          </cell>
        </row>
        <row r="50">
          <cell r="E50" t="str">
            <v>PRO-GIC-GDS-001</v>
          </cell>
        </row>
        <row r="51">
          <cell r="E51" t="str">
            <v>PRO-GIC-GDS-001</v>
          </cell>
        </row>
        <row r="52">
          <cell r="E52" t="str">
            <v>INS-GIC-GDS-001-001</v>
          </cell>
        </row>
        <row r="53">
          <cell r="E53" t="str">
            <v>INS-GIC-GDS-001-001</v>
          </cell>
        </row>
        <row r="54">
          <cell r="E54" t="str">
            <v>INS-GIC-GDS-001-001</v>
          </cell>
        </row>
        <row r="55">
          <cell r="E55" t="str">
            <v>INS-GIC-GDS-001-002</v>
          </cell>
        </row>
        <row r="56">
          <cell r="E56" t="str">
            <v>INS-GIC-GDS-001-002</v>
          </cell>
        </row>
        <row r="57">
          <cell r="E57" t="str">
            <v>INS-GIC-GDS-001-002</v>
          </cell>
        </row>
        <row r="58">
          <cell r="E58" t="str">
            <v>PRO-GIC-AIC-001</v>
          </cell>
        </row>
        <row r="59">
          <cell r="E59" t="str">
            <v>PRO-GIC-AIC-001</v>
          </cell>
        </row>
        <row r="60">
          <cell r="E60" t="str">
            <v>PRO-GIC-AIC-001</v>
          </cell>
        </row>
        <row r="61">
          <cell r="E61" t="str">
            <v>PRO-GIC-AIC-001</v>
          </cell>
        </row>
        <row r="62">
          <cell r="E62" t="str">
            <v>PRO-GIC-AIC-001</v>
          </cell>
        </row>
        <row r="63">
          <cell r="E63" t="str">
            <v>PRO-GIC-AIC-001</v>
          </cell>
        </row>
        <row r="64">
          <cell r="E64" t="str">
            <v>PRO-GIC-ACO-001</v>
          </cell>
        </row>
        <row r="65">
          <cell r="E65" t="str">
            <v>PRO-GIC-ACO-001</v>
          </cell>
        </row>
        <row r="66">
          <cell r="E66" t="str">
            <v>PRO-GIC-ACO-001</v>
          </cell>
        </row>
        <row r="67">
          <cell r="E67" t="str">
            <v>PRO-GIC-ACO-001</v>
          </cell>
        </row>
        <row r="68">
          <cell r="E68" t="str">
            <v>PRO-GIC-ACO-001</v>
          </cell>
        </row>
        <row r="69">
          <cell r="E69" t="str">
            <v>PRO-GIC-ACO-001</v>
          </cell>
        </row>
        <row r="70">
          <cell r="E70" t="str">
            <v>PRO-GIC-ACO-001</v>
          </cell>
        </row>
        <row r="71">
          <cell r="E71" t="str">
            <v>PRO-GIC-ACO-001</v>
          </cell>
        </row>
        <row r="72">
          <cell r="E72" t="str">
            <v>PRO-GIC-ACO-001</v>
          </cell>
        </row>
        <row r="73">
          <cell r="E73" t="str">
            <v>INS-GIC-ACO-001-001</v>
          </cell>
        </row>
        <row r="74">
          <cell r="E74" t="str">
            <v>INS-GIC-ACO-001-001</v>
          </cell>
        </row>
        <row r="75">
          <cell r="E75" t="str">
            <v>INS-GIC-ACO-001-001</v>
          </cell>
        </row>
        <row r="76">
          <cell r="E76" t="str">
            <v>PRO-GIC-PNC-001</v>
          </cell>
        </row>
        <row r="77">
          <cell r="E77" t="str">
            <v>PRO-GIC-PNC-001</v>
          </cell>
        </row>
        <row r="78">
          <cell r="E78" t="str">
            <v>PRO-GIC-PNC-001</v>
          </cell>
        </row>
        <row r="79">
          <cell r="E79" t="str">
            <v>PRO-GIC-PNC-001</v>
          </cell>
        </row>
        <row r="80">
          <cell r="E80" t="str">
            <v>POL-GIC-SEI-001</v>
          </cell>
        </row>
        <row r="81">
          <cell r="E81" t="str">
            <v>POL-GIC-SEI-002</v>
          </cell>
        </row>
        <row r="82">
          <cell r="E82" t="str">
            <v>PRO-GRC-IRN-001</v>
          </cell>
        </row>
        <row r="83">
          <cell r="E83" t="str">
            <v>PRO-GRC-IRN-001</v>
          </cell>
        </row>
        <row r="84">
          <cell r="E84" t="str">
            <v>PRO-GRC-IRN-001</v>
          </cell>
        </row>
        <row r="85">
          <cell r="E85" t="str">
            <v>PRO-GRC-IRN-001</v>
          </cell>
        </row>
        <row r="86">
          <cell r="E86" t="str">
            <v>PRO-GRC-IRN-001</v>
          </cell>
        </row>
        <row r="87">
          <cell r="E87" t="str">
            <v>PRO-GRC-IRN-001</v>
          </cell>
        </row>
        <row r="88">
          <cell r="E88" t="str">
            <v>PRO-GRC-IRD-001</v>
          </cell>
        </row>
        <row r="89">
          <cell r="E89" t="str">
            <v>PRO-GRC-IRD-001</v>
          </cell>
        </row>
        <row r="90">
          <cell r="E90" t="str">
            <v>INS-GRC-IRD-001-001</v>
          </cell>
        </row>
        <row r="91">
          <cell r="E91" t="str">
            <v>PRO-GRC-CRM-001</v>
          </cell>
        </row>
        <row r="92">
          <cell r="E92" t="str">
            <v>PRO-GRC-CRM-001</v>
          </cell>
        </row>
        <row r="93">
          <cell r="E93" t="str">
            <v>PRO-GRC-CRM-001</v>
          </cell>
        </row>
        <row r="94">
          <cell r="E94" t="str">
            <v>PRO-GRC-CRM-001</v>
          </cell>
        </row>
        <row r="95">
          <cell r="E95" t="str">
            <v>PRO-GRC-IRU-001</v>
          </cell>
        </row>
        <row r="96">
          <cell r="E96" t="str">
            <v>PRO-GRC-IRU-001</v>
          </cell>
        </row>
        <row r="97">
          <cell r="E97" t="str">
            <v>PRO-GRC-RCX-001</v>
          </cell>
        </row>
        <row r="98">
          <cell r="E98" t="str">
            <v>PRO-GRC-RCX-001</v>
          </cell>
        </row>
        <row r="99">
          <cell r="E99" t="str">
            <v>PRO-GRC-RCX-002</v>
          </cell>
        </row>
        <row r="100">
          <cell r="E100" t="str">
            <v>PRO-GRC-GEV-001</v>
          </cell>
        </row>
        <row r="101">
          <cell r="E101" t="str">
            <v>PRO-GRC-GEV-001</v>
          </cell>
        </row>
        <row r="102">
          <cell r="E102" t="str">
            <v>PRO-GRC-GEV-001</v>
          </cell>
        </row>
        <row r="103">
          <cell r="E103" t="str">
            <v>PRO-GRC-SIR-001</v>
          </cell>
        </row>
        <row r="104">
          <cell r="E104" t="str">
            <v>INS-GRC-GEV-001-001</v>
          </cell>
        </row>
        <row r="105">
          <cell r="E105" t="str">
            <v>INS-GRC-GEV-001-001</v>
          </cell>
        </row>
        <row r="106">
          <cell r="E106" t="str">
            <v>INS-GRC-GEV-001-001</v>
          </cell>
        </row>
        <row r="107">
          <cell r="E107" t="str">
            <v>PRO-GSI-SIC-001</v>
          </cell>
        </row>
        <row r="108">
          <cell r="E108" t="str">
            <v>PRO-GSI-SIC-001</v>
          </cell>
        </row>
        <row r="109">
          <cell r="E109" t="str">
            <v>PRO-GSI-SIC-001</v>
          </cell>
        </row>
        <row r="110">
          <cell r="E110" t="str">
            <v>PRO-GSI-SIC-001</v>
          </cell>
        </row>
        <row r="111">
          <cell r="E111" t="str">
            <v>INS-GSI-SIC-001-001</v>
          </cell>
        </row>
        <row r="112">
          <cell r="E112" t="str">
            <v>INS-GSI-SIC-001-001</v>
          </cell>
        </row>
        <row r="113">
          <cell r="E113" t="str">
            <v>INS-GSI-SIC-001-001</v>
          </cell>
        </row>
        <row r="114">
          <cell r="E114" t="str">
            <v>INS-GSI-SIC-001-001</v>
          </cell>
        </row>
        <row r="115">
          <cell r="E115" t="str">
            <v>INS-GSI-SIC-001-001</v>
          </cell>
        </row>
        <row r="116">
          <cell r="E116" t="str">
            <v>INS-GSI-SIC-001-002</v>
          </cell>
        </row>
        <row r="117">
          <cell r="E117" t="str">
            <v>INS-GSI-SIC-001-002</v>
          </cell>
        </row>
        <row r="118">
          <cell r="E118" t="str">
            <v>INS-GSI-SIC-001-002</v>
          </cell>
        </row>
        <row r="119">
          <cell r="E119" t="str">
            <v>INS-GSI-SIC-001-002</v>
          </cell>
        </row>
        <row r="120">
          <cell r="E120" t="str">
            <v>INS-GSI-SIC-001-003</v>
          </cell>
        </row>
        <row r="121">
          <cell r="E121" t="str">
            <v>INS-GSI-SIC-001-004</v>
          </cell>
        </row>
        <row r="122">
          <cell r="E122" t="str">
            <v>INS-GSI-SIC-001-004</v>
          </cell>
        </row>
        <row r="123">
          <cell r="E123" t="str">
            <v>PRO-GSI-SGS-001</v>
          </cell>
        </row>
        <row r="124">
          <cell r="E124" t="str">
            <v>PRO-GSI-SGS-001</v>
          </cell>
        </row>
        <row r="125">
          <cell r="E125" t="str">
            <v>PRO-GSI-ABM-001</v>
          </cell>
        </row>
        <row r="126">
          <cell r="E126" t="str">
            <v>PRO-GSI-ABM-001</v>
          </cell>
        </row>
        <row r="127">
          <cell r="E127" t="str">
            <v>PRO-GSI-ABM-001</v>
          </cell>
        </row>
        <row r="128">
          <cell r="E128" t="str">
            <v>PRO-GSI-ABM-001</v>
          </cell>
        </row>
        <row r="129">
          <cell r="E129" t="str">
            <v>PRO-GSI-GEV-001</v>
          </cell>
        </row>
        <row r="130">
          <cell r="E130" t="str">
            <v>INS-GSI-GEV-001-001</v>
          </cell>
        </row>
        <row r="131">
          <cell r="E131" t="str">
            <v>PRO-GSI-GEV-002</v>
          </cell>
        </row>
        <row r="132">
          <cell r="E132" t="str">
            <v>PRO-GSI-GEV-002</v>
          </cell>
        </row>
        <row r="133">
          <cell r="E133" t="str">
            <v>PRO-GSI-GEV-003</v>
          </cell>
        </row>
        <row r="134">
          <cell r="E134" t="str">
            <v>PRO-GSI-GEV-003</v>
          </cell>
        </row>
        <row r="135">
          <cell r="E135" t="str">
            <v>PRO-GSI-GDV-001</v>
          </cell>
        </row>
        <row r="136">
          <cell r="E136" t="str">
            <v>PRO-GSI-GDV-001</v>
          </cell>
        </row>
        <row r="137">
          <cell r="E137" t="str">
            <v>PRO-GSI-GDV-001</v>
          </cell>
        </row>
        <row r="138">
          <cell r="E138" t="str">
            <v>INS-GSI-GDV-001-001</v>
          </cell>
        </row>
        <row r="139">
          <cell r="E139" t="str">
            <v>INS-GSI-GDV-001-001</v>
          </cell>
        </row>
        <row r="140">
          <cell r="E140" t="str">
            <v>INS-GSI-GDV-001-001</v>
          </cell>
        </row>
        <row r="141">
          <cell r="E141" t="str">
            <v>INS-GSI-GDV-001-002</v>
          </cell>
        </row>
        <row r="142">
          <cell r="E142" t="str">
            <v>INS-GSI-GDV-001-002</v>
          </cell>
        </row>
        <row r="143">
          <cell r="E143" t="str">
            <v>INS-GSI-GDV-001-002</v>
          </cell>
        </row>
        <row r="144">
          <cell r="E144" t="str">
            <v>PRO-GSE-CSE-001</v>
          </cell>
        </row>
        <row r="145">
          <cell r="E145" t="str">
            <v>PRO-GSE-CSE-001</v>
          </cell>
        </row>
        <row r="146">
          <cell r="E146" t="str">
            <v>PRO-GSE-CSE-001</v>
          </cell>
        </row>
        <row r="147">
          <cell r="E147" t="str">
            <v>PRO-GSE-CSE-001</v>
          </cell>
        </row>
        <row r="148">
          <cell r="E148" t="str">
            <v>PRO-GSE-CSE-001</v>
          </cell>
        </row>
        <row r="149">
          <cell r="E149" t="str">
            <v>PRO-GSE-CSE-001</v>
          </cell>
        </row>
        <row r="150">
          <cell r="E150" t="str">
            <v>INS-GSE-CSE-001-001</v>
          </cell>
        </row>
        <row r="151">
          <cell r="E151" t="str">
            <v>PRO-GSE-GFE-001</v>
          </cell>
        </row>
        <row r="152">
          <cell r="E152" t="str">
            <v>PRO-GSE-GFE-001</v>
          </cell>
        </row>
        <row r="153">
          <cell r="E153" t="str">
            <v>PRO-GSE-GFE-001</v>
          </cell>
        </row>
        <row r="154">
          <cell r="E154" t="str">
            <v>PRO-GSE-GFE-001</v>
          </cell>
        </row>
        <row r="155">
          <cell r="E155" t="str">
            <v>PRO-GSE-GFE-001</v>
          </cell>
        </row>
        <row r="156">
          <cell r="E156" t="str">
            <v>MAN-GSE-GFE-001-001</v>
          </cell>
        </row>
        <row r="157">
          <cell r="E157" t="str">
            <v>MAN-GSE-GFE-001-002</v>
          </cell>
        </row>
        <row r="158">
          <cell r="E158" t="str">
            <v>MAN-GSE-GFE-001-003</v>
          </cell>
        </row>
        <row r="159">
          <cell r="E159" t="str">
            <v>POL-GAU-GAC-001</v>
          </cell>
        </row>
        <row r="160">
          <cell r="E160" t="str">
            <v>POL-GAU-GAC-001</v>
          </cell>
        </row>
        <row r="161">
          <cell r="E161" t="str">
            <v>POL-GAU-GAC-001</v>
          </cell>
        </row>
        <row r="162">
          <cell r="E162" t="str">
            <v>POL-GAU-GAC-001</v>
          </cell>
        </row>
        <row r="163">
          <cell r="E163" t="str">
            <v>PRO-GAU-GAC-001</v>
          </cell>
        </row>
        <row r="164">
          <cell r="E164" t="str">
            <v>PRO-GAU-GAC-001</v>
          </cell>
        </row>
        <row r="165">
          <cell r="E165" t="str">
            <v>PRO-GAU-GAC-001</v>
          </cell>
        </row>
        <row r="166">
          <cell r="E166" t="str">
            <v>PRO-GAU-GAC-001</v>
          </cell>
        </row>
        <row r="167">
          <cell r="E167" t="str">
            <v>PRO-GAU-GAC-001</v>
          </cell>
        </row>
        <row r="168">
          <cell r="E168" t="str">
            <v>DCG-GAU-GAC-001-001</v>
          </cell>
        </row>
        <row r="169">
          <cell r="E169" t="str">
            <v>DCG-GAU-GAC-001-002</v>
          </cell>
        </row>
        <row r="170">
          <cell r="E170" t="str">
            <v>DCG-GAU-GAC-001-002</v>
          </cell>
        </row>
        <row r="171">
          <cell r="E171" t="str">
            <v>DCG-GAU-GAC-001-002</v>
          </cell>
        </row>
        <row r="172">
          <cell r="E172" t="str">
            <v>DCG-GAU-GAC-001-002</v>
          </cell>
        </row>
        <row r="173">
          <cell r="E173" t="str">
            <v>DCG-GAU-GAC-001-002</v>
          </cell>
        </row>
        <row r="174">
          <cell r="E174" t="str">
            <v>DCG-GAU-GAC-001-002</v>
          </cell>
        </row>
        <row r="175">
          <cell r="E175" t="str">
            <v>DCG-GAU-GAC-001-002</v>
          </cell>
        </row>
        <row r="176">
          <cell r="E176" t="str">
            <v>DCG-GAU-GAC-001-002</v>
          </cell>
        </row>
        <row r="177">
          <cell r="E177" t="str">
            <v>DCG-GAU-GAC-001-002</v>
          </cell>
        </row>
        <row r="178">
          <cell r="E178" t="str">
            <v>DCG-GAU-GAC-001-002</v>
          </cell>
        </row>
        <row r="179">
          <cell r="E179" t="str">
            <v>DCG-GAU-GAC-001-002</v>
          </cell>
        </row>
        <row r="180">
          <cell r="E180" t="str">
            <v>PRO-GAU-GAC-002</v>
          </cell>
        </row>
        <row r="181">
          <cell r="E181" t="str">
            <v>PRO-GAU-GAC-002</v>
          </cell>
        </row>
        <row r="182">
          <cell r="E182" t="str">
            <v>PRO-GAU-GAC-002</v>
          </cell>
        </row>
        <row r="183">
          <cell r="E183" t="str">
            <v>PRO-GAU-GAC-002</v>
          </cell>
        </row>
        <row r="184">
          <cell r="E184" t="str">
            <v>PRO-GAU-GAC-003</v>
          </cell>
        </row>
        <row r="185">
          <cell r="E185" t="str">
            <v>PRO-GAU-GAC-003</v>
          </cell>
        </row>
        <row r="186">
          <cell r="E186" t="str">
            <v>PRO-GAU-GAC-003</v>
          </cell>
        </row>
        <row r="187">
          <cell r="E187" t="str">
            <v>PRO-GAU-GAC-003</v>
          </cell>
        </row>
        <row r="188">
          <cell r="E188" t="str">
            <v>PRO-GAU-GAC-003</v>
          </cell>
        </row>
        <row r="189">
          <cell r="E189" t="str">
            <v>PRO-GAU-GCC-001</v>
          </cell>
        </row>
        <row r="190">
          <cell r="E190" t="str">
            <v>PRO-GAU-GCC-001</v>
          </cell>
        </row>
        <row r="191">
          <cell r="E191" t="str">
            <v>PRO-GAU-GCC-001</v>
          </cell>
        </row>
        <row r="192">
          <cell r="E192" t="str">
            <v>PRO-GAU-GCC-001</v>
          </cell>
        </row>
        <row r="193">
          <cell r="E193" t="str">
            <v>POL-GAU-GCC-001</v>
          </cell>
        </row>
        <row r="194">
          <cell r="E194" t="str">
            <v>POL-GAU-GCC-002</v>
          </cell>
        </row>
        <row r="195">
          <cell r="E195" t="str">
            <v>PRO-GIR-AIA-001</v>
          </cell>
        </row>
        <row r="196">
          <cell r="E196" t="str">
            <v>PRO-GIR-AIA-001</v>
          </cell>
        </row>
        <row r="197">
          <cell r="E197" t="str">
            <v>PRO-GIR-AIA-001</v>
          </cell>
        </row>
        <row r="198">
          <cell r="E198" t="str">
            <v>INS-GIR-AIA-001-001</v>
          </cell>
        </row>
        <row r="199">
          <cell r="E199" t="str">
            <v>PRO-GIR-AIA-002</v>
          </cell>
        </row>
        <row r="200">
          <cell r="E200" t="str">
            <v>PRO-GIR-AIA-002</v>
          </cell>
        </row>
        <row r="201">
          <cell r="E201" t="str">
            <v>PRO-GIR-AIA-002</v>
          </cell>
        </row>
        <row r="202">
          <cell r="E202" t="str">
            <v>PRO-GIR-AIA-002</v>
          </cell>
        </row>
        <row r="203">
          <cell r="E203" t="str">
            <v>PRO-GIR-AIA-002</v>
          </cell>
        </row>
        <row r="204">
          <cell r="E204" t="str">
            <v>PRO-GIR-AIR-001</v>
          </cell>
        </row>
        <row r="205">
          <cell r="E205" t="str">
            <v>PRO-GIR-AIR-001</v>
          </cell>
        </row>
        <row r="206">
          <cell r="E206" t="str">
            <v>PRO-GIR-AIR-001</v>
          </cell>
        </row>
        <row r="207">
          <cell r="E207" t="str">
            <v>PRO-GIR-AIR-001</v>
          </cell>
        </row>
        <row r="208">
          <cell r="E208" t="str">
            <v>INS-GIR-AIR-001-001</v>
          </cell>
        </row>
        <row r="209">
          <cell r="E209" t="str">
            <v>PRO-GIR-AIR-002</v>
          </cell>
        </row>
        <row r="210">
          <cell r="E210" t="str">
            <v>PRO-GIR-AIR-002</v>
          </cell>
        </row>
        <row r="211">
          <cell r="E211" t="str">
            <v>PRO-GIR-CLD-001</v>
          </cell>
        </row>
        <row r="212">
          <cell r="E212" t="str">
            <v>PRO-GIR-CLD-001</v>
          </cell>
        </row>
        <row r="213">
          <cell r="E213" t="str">
            <v>PRO-GIR-CLD-001</v>
          </cell>
        </row>
        <row r="214">
          <cell r="E214" t="str">
            <v>PRO-GIR-CLD-002</v>
          </cell>
        </row>
        <row r="215">
          <cell r="E215" t="str">
            <v>PRO-GIR-CLD-002</v>
          </cell>
        </row>
        <row r="216">
          <cell r="E216" t="str">
            <v>PRO-GIR-CLD-002</v>
          </cell>
        </row>
        <row r="217">
          <cell r="E217" t="str">
            <v>PRO-GTI-GGT-001</v>
          </cell>
        </row>
        <row r="218">
          <cell r="E218" t="str">
            <v>PRO-GTI-GGT-001</v>
          </cell>
        </row>
        <row r="219">
          <cell r="E219" t="str">
            <v>PRO-GTI-GGT-003</v>
          </cell>
        </row>
        <row r="220">
          <cell r="E220" t="str">
            <v>PRO-GTI-GGT-003</v>
          </cell>
        </row>
        <row r="221">
          <cell r="E221" t="str">
            <v>PRO-GTI-GGT-004</v>
          </cell>
        </row>
        <row r="222">
          <cell r="E222" t="str">
            <v>PRO-GTI-GGT-004</v>
          </cell>
        </row>
        <row r="223">
          <cell r="E223" t="str">
            <v>PRO-GTI-GET-001</v>
          </cell>
        </row>
        <row r="224">
          <cell r="E224" t="str">
            <v>PRO-GTI-GET-001</v>
          </cell>
        </row>
        <row r="225">
          <cell r="E225" t="str">
            <v>PRO-GTI-GET-002</v>
          </cell>
        </row>
        <row r="226">
          <cell r="E226" t="str">
            <v>PRO-GTI-GET-002</v>
          </cell>
        </row>
        <row r="227">
          <cell r="E227" t="str">
            <v>PRO-GTI-GET-003</v>
          </cell>
        </row>
        <row r="228">
          <cell r="E228" t="str">
            <v>PRO-GTI-GET-003</v>
          </cell>
        </row>
        <row r="229">
          <cell r="E229" t="str">
            <v>PRO-GTI-GET-003</v>
          </cell>
        </row>
        <row r="230">
          <cell r="E230" t="str">
            <v>PRO-GTI-IOT-001</v>
          </cell>
        </row>
        <row r="231">
          <cell r="E231" t="str">
            <v>PRO-GTI-IOT-001</v>
          </cell>
        </row>
        <row r="232">
          <cell r="E232" t="str">
            <v>PRO-GTI-IOT-001</v>
          </cell>
        </row>
        <row r="233">
          <cell r="E233" t="str">
            <v>INS-GTI-IOT-001-001</v>
          </cell>
        </row>
        <row r="234">
          <cell r="E234" t="str">
            <v>INS-GTI-IOT-001-001</v>
          </cell>
        </row>
        <row r="235">
          <cell r="E235" t="str">
            <v>DCG-GTI-IOT-001-001</v>
          </cell>
        </row>
        <row r="236">
          <cell r="E236" t="str">
            <v>PRO-GTI-IOT-002</v>
          </cell>
        </row>
        <row r="237">
          <cell r="E237" t="str">
            <v>PRO-GTI-IOT-002</v>
          </cell>
        </row>
        <row r="238">
          <cell r="E238" t="str">
            <v>DCG-GTI-IOT-002-001</v>
          </cell>
        </row>
        <row r="239">
          <cell r="E239" t="str">
            <v>PRO-GTI-IOT-003</v>
          </cell>
        </row>
        <row r="240">
          <cell r="E240" t="str">
            <v>PRO-GTI-IOT-003</v>
          </cell>
        </row>
        <row r="241">
          <cell r="E241" t="str">
            <v>DCG-GTI-IOT-003-001</v>
          </cell>
        </row>
        <row r="242">
          <cell r="E242" t="str">
            <v>PRO-GTI-SIN-001</v>
          </cell>
        </row>
        <row r="243">
          <cell r="E243" t="str">
            <v>PRO-GTI-SIN-001</v>
          </cell>
        </row>
        <row r="244">
          <cell r="E244" t="str">
            <v>PRO-GTI-SIN-001</v>
          </cell>
        </row>
        <row r="245">
          <cell r="E245" t="str">
            <v>PRO-GTI-SIN-002</v>
          </cell>
        </row>
        <row r="246">
          <cell r="E246" t="str">
            <v>PRO-GTI-SIN-002</v>
          </cell>
        </row>
        <row r="247">
          <cell r="E247" t="str">
            <v>PRO-GTI-SIN-002</v>
          </cell>
        </row>
        <row r="248">
          <cell r="E248" t="str">
            <v>PRO-GTI-SIN-003</v>
          </cell>
        </row>
        <row r="249">
          <cell r="E249" t="str">
            <v>PRO-GTI-SIN-003</v>
          </cell>
        </row>
        <row r="250">
          <cell r="E250" t="str">
            <v>PRO-GTI-SIN-004</v>
          </cell>
        </row>
        <row r="251">
          <cell r="E251" t="str">
            <v>PRO-GTI-SIN-004</v>
          </cell>
        </row>
        <row r="252">
          <cell r="E252" t="str">
            <v>PRO-GTI-SIN-004</v>
          </cell>
        </row>
        <row r="253">
          <cell r="E253" t="str">
            <v>PRO-GTH-DOR-001</v>
          </cell>
        </row>
        <row r="254">
          <cell r="E254" t="str">
            <v>PRO-GTH-DOR-001</v>
          </cell>
        </row>
        <row r="255">
          <cell r="E255" t="str">
            <v>PRO-GTH-DOR-001</v>
          </cell>
        </row>
        <row r="256">
          <cell r="E256" t="str">
            <v>PRO-GTH-DOR-002</v>
          </cell>
        </row>
        <row r="257">
          <cell r="E257" t="str">
            <v>PRO-GTH-DOR-002</v>
          </cell>
        </row>
        <row r="258">
          <cell r="E258" t="str">
            <v>PRO-GTH-DOR-003</v>
          </cell>
        </row>
        <row r="259">
          <cell r="E259" t="str">
            <v>PRO-GTH-DOR-003</v>
          </cell>
        </row>
        <row r="260">
          <cell r="E260" t="str">
            <v>PRO-GTH-DTH-001</v>
          </cell>
        </row>
        <row r="261">
          <cell r="E261" t="str">
            <v>PRO-GTH-DTH-001</v>
          </cell>
        </row>
        <row r="262">
          <cell r="E262" t="str">
            <v>PRO-GTH-DTH-001</v>
          </cell>
        </row>
        <row r="263">
          <cell r="E263" t="str">
            <v>PRO-GTH-DTH-001</v>
          </cell>
        </row>
        <row r="264">
          <cell r="E264" t="str">
            <v>PRO-GTH-DTH-001</v>
          </cell>
        </row>
        <row r="265">
          <cell r="E265" t="str">
            <v>PRO-GTH-DTH-002</v>
          </cell>
        </row>
        <row r="266">
          <cell r="E266" t="str">
            <v>PRO-GTH-DTH-002</v>
          </cell>
        </row>
        <row r="267">
          <cell r="E267" t="str">
            <v>PRO-GTH-ATH-001</v>
          </cell>
        </row>
        <row r="268">
          <cell r="E268" t="str">
            <v>PRO-GTH-ATH-001</v>
          </cell>
        </row>
        <row r="269">
          <cell r="E269" t="str">
            <v>PRO-GTH-ATH-001</v>
          </cell>
        </row>
        <row r="270">
          <cell r="E270" t="str">
            <v>PRO-GTH-ATH-001</v>
          </cell>
        </row>
        <row r="271">
          <cell r="E271" t="str">
            <v>PRO-GTH-ATH-001</v>
          </cell>
        </row>
        <row r="272">
          <cell r="E272" t="str">
            <v>PRO-GTH-ATH-002</v>
          </cell>
        </row>
        <row r="273">
          <cell r="E273" t="str">
            <v>PRO-GTH-ATH-002</v>
          </cell>
        </row>
        <row r="274">
          <cell r="E274" t="str">
            <v>PRO-GTH-ATH-003</v>
          </cell>
        </row>
        <row r="275">
          <cell r="E275" t="str">
            <v>PRO-GTH-ATH-003</v>
          </cell>
        </row>
        <row r="276">
          <cell r="E276" t="str">
            <v>PRO-GTH-ATH-004</v>
          </cell>
        </row>
        <row r="277">
          <cell r="E277" t="str">
            <v>PRO-GTH-ATH-004</v>
          </cell>
        </row>
        <row r="278">
          <cell r="E278" t="str">
            <v>PRO-GTH-ATH-005</v>
          </cell>
        </row>
        <row r="279">
          <cell r="E279" t="str">
            <v>PRO-GTH-ATH-005</v>
          </cell>
        </row>
        <row r="280">
          <cell r="E280" t="str">
            <v>PRO-GTH-ATH-005</v>
          </cell>
        </row>
        <row r="281">
          <cell r="E281" t="str">
            <v>PRO-GTH-ATH-005</v>
          </cell>
        </row>
        <row r="282">
          <cell r="E282" t="str">
            <v>PRO-GTH-ATH-005</v>
          </cell>
        </row>
        <row r="283">
          <cell r="E283" t="str">
            <v>PRO-GTH-ATH-005</v>
          </cell>
        </row>
        <row r="284">
          <cell r="E284" t="str">
            <v>PRO-GTH-ATH-006</v>
          </cell>
        </row>
        <row r="285">
          <cell r="E285" t="str">
            <v>PRO-GTH-ATH-006</v>
          </cell>
        </row>
        <row r="286">
          <cell r="E286" t="str">
            <v>PRO-GTH-ATH-006</v>
          </cell>
        </row>
        <row r="287">
          <cell r="E287" t="str">
            <v>PRO-GTH-BSP-001</v>
          </cell>
        </row>
        <row r="288">
          <cell r="E288" t="str">
            <v>PRO-GTH-BSP-001</v>
          </cell>
        </row>
        <row r="289">
          <cell r="E289" t="str">
            <v>PRO-GTH-BSP-001</v>
          </cell>
        </row>
        <row r="290">
          <cell r="E290" t="str">
            <v>PRO-GTH-BSP-001</v>
          </cell>
        </row>
        <row r="291">
          <cell r="E291" t="str">
            <v>PRO-GTH-BSP-001</v>
          </cell>
        </row>
        <row r="292">
          <cell r="E292" t="str">
            <v>PLN-GTH-BSP-001-001</v>
          </cell>
        </row>
        <row r="293">
          <cell r="E293" t="str">
            <v>PLN-GTH-BSP-001-001</v>
          </cell>
        </row>
        <row r="294">
          <cell r="E294" t="str">
            <v>PRO-GTH-BSP-002</v>
          </cell>
        </row>
        <row r="295">
          <cell r="E295" t="str">
            <v>PRO-GTH-BSP-002</v>
          </cell>
        </row>
        <row r="296">
          <cell r="E296" t="str">
            <v>PRO-GTH-BSP-002</v>
          </cell>
        </row>
        <row r="297">
          <cell r="E297" t="str">
            <v>INS-GTH-BSP-002-001</v>
          </cell>
        </row>
        <row r="298">
          <cell r="E298" t="str">
            <v>INS-GTH-BSP-002-001</v>
          </cell>
        </row>
        <row r="299">
          <cell r="E299" t="str">
            <v>INS-GTH-BSP-002-001</v>
          </cell>
        </row>
        <row r="300">
          <cell r="E300" t="str">
            <v>INS-GTH-BSP-002-002</v>
          </cell>
        </row>
        <row r="301">
          <cell r="E301" t="str">
            <v>PLN-GTH-BSP-002-001</v>
          </cell>
        </row>
        <row r="302">
          <cell r="E302" t="str">
            <v>PLN-GTH-BSP-002-002</v>
          </cell>
        </row>
        <row r="303">
          <cell r="E303" t="str">
            <v>PLN-GTH-BSP-002-002</v>
          </cell>
        </row>
        <row r="304">
          <cell r="E304" t="str">
            <v>PLN-GTH-BSP-002-003</v>
          </cell>
        </row>
        <row r="305">
          <cell r="E305" t="str">
            <v>PLN-GTH-BSP-002-003</v>
          </cell>
        </row>
        <row r="306">
          <cell r="E306" t="str">
            <v>PRO-GAD-GDA-001</v>
          </cell>
        </row>
        <row r="307">
          <cell r="E307" t="str">
            <v>PRO-GAD-GDA-003</v>
          </cell>
        </row>
        <row r="308">
          <cell r="E308" t="str">
            <v>PRO-GAD-GDA-004</v>
          </cell>
        </row>
        <row r="309">
          <cell r="E309" t="str">
            <v>PRO-GAD-GDA-001</v>
          </cell>
        </row>
        <row r="310">
          <cell r="E310" t="str">
            <v>PRO-GAD-GDA-002</v>
          </cell>
        </row>
        <row r="311">
          <cell r="E311" t="str">
            <v>PRO-GAD-GDA-002</v>
          </cell>
        </row>
        <row r="312">
          <cell r="E312" t="str">
            <v>PRO-GAD-GDA-002</v>
          </cell>
        </row>
        <row r="313">
          <cell r="E313" t="str">
            <v>PRO-GAD-GIL-001</v>
          </cell>
        </row>
        <row r="314">
          <cell r="E314" t="str">
            <v>PRO-GAD-GIL-001</v>
          </cell>
        </row>
        <row r="315">
          <cell r="E315" t="str">
            <v>PRO-GAD-GIL-001</v>
          </cell>
        </row>
        <row r="316">
          <cell r="E316" t="str">
            <v>PRO-GAD-GIL-001</v>
          </cell>
        </row>
        <row r="317">
          <cell r="E317" t="str">
            <v>INS-GAD-GIL-001-001</v>
          </cell>
        </row>
        <row r="318">
          <cell r="E318" t="str">
            <v>PLN-GAD-GIL-001-001</v>
          </cell>
        </row>
        <row r="319">
          <cell r="E319" t="str">
            <v>PLN-GAD-GIL-001-001</v>
          </cell>
        </row>
        <row r="320">
          <cell r="E320" t="str">
            <v>PRO-GAD-GIL-002</v>
          </cell>
        </row>
        <row r="321">
          <cell r="E321" t="str">
            <v>PRO-GAD-GIL-002</v>
          </cell>
        </row>
        <row r="322">
          <cell r="E322" t="str">
            <v>PRO-GAD-GIL-002</v>
          </cell>
        </row>
        <row r="323">
          <cell r="E323" t="str">
            <v>PRO-GAD-GIL-002</v>
          </cell>
        </row>
        <row r="324">
          <cell r="E324" t="str">
            <v>INS-GAD-GIL-002-001</v>
          </cell>
        </row>
        <row r="325">
          <cell r="E325" t="str">
            <v>PRO-GAD-ADQ-001</v>
          </cell>
        </row>
        <row r="326">
          <cell r="E326" t="str">
            <v>PRO-GAD-ADQ-001</v>
          </cell>
        </row>
        <row r="327">
          <cell r="E327" t="str">
            <v>PRO-GAD-ADQ-001</v>
          </cell>
        </row>
        <row r="328">
          <cell r="E328" t="str">
            <v>PRO-GAD-ADQ-001</v>
          </cell>
        </row>
        <row r="329">
          <cell r="E329" t="str">
            <v>PRO-GAD-ADQ-001</v>
          </cell>
        </row>
        <row r="330">
          <cell r="E330" t="str">
            <v>PRO-GAD-CFB-001</v>
          </cell>
        </row>
        <row r="331">
          <cell r="E331" t="str">
            <v>PRO-GAD-CFB-001</v>
          </cell>
        </row>
        <row r="332">
          <cell r="E332" t="str">
            <v>PRO-GAD-CFB-001</v>
          </cell>
        </row>
        <row r="333">
          <cell r="E333" t="str">
            <v>PRO-GAD-CFB-001</v>
          </cell>
        </row>
        <row r="334">
          <cell r="E334" t="str">
            <v>INS-GAD-CFB-001-001</v>
          </cell>
        </row>
        <row r="335">
          <cell r="E335" t="str">
            <v>PRO-GAD-CFB-002</v>
          </cell>
        </row>
        <row r="336">
          <cell r="E336" t="str">
            <v>PRO-GAD-CFB-002</v>
          </cell>
        </row>
        <row r="337">
          <cell r="E337" t="str">
            <v>PRO-GAD-CFB-002</v>
          </cell>
        </row>
        <row r="338">
          <cell r="E338" t="str">
            <v>PRO-GAD-CFB-002</v>
          </cell>
        </row>
        <row r="339">
          <cell r="E339" t="str">
            <v>INS-GAD-CFB-002-001</v>
          </cell>
        </row>
        <row r="340">
          <cell r="E340" t="str">
            <v>PRO-AFI-PRE-001</v>
          </cell>
        </row>
        <row r="341">
          <cell r="E341" t="str">
            <v>PRO-AFI-PRE-001</v>
          </cell>
        </row>
        <row r="342">
          <cell r="E342" t="str">
            <v>PRO-AFI-PRE-001</v>
          </cell>
        </row>
        <row r="343">
          <cell r="E343" t="str">
            <v>PRO-AFI-PRE-002</v>
          </cell>
        </row>
        <row r="344">
          <cell r="E344" t="str">
            <v>PRO-AFI-PRE-002</v>
          </cell>
        </row>
        <row r="345">
          <cell r="E345" t="str">
            <v>PRO-AFI-PRE-002</v>
          </cell>
        </row>
        <row r="346">
          <cell r="E346" t="str">
            <v>PRO-AFI-PRE-003</v>
          </cell>
        </row>
        <row r="347">
          <cell r="E347" t="str">
            <v>PRO-AFI-PRE-002</v>
          </cell>
        </row>
        <row r="348">
          <cell r="E348" t="str">
            <v>PRO-AFI-PRE-003</v>
          </cell>
        </row>
        <row r="349">
          <cell r="E349" t="str">
            <v>PRO-AFI-CNT-001</v>
          </cell>
        </row>
        <row r="350">
          <cell r="E350" t="str">
            <v>PRO-AFI-CNT-001</v>
          </cell>
        </row>
        <row r="351">
          <cell r="E351" t="str">
            <v>PRO-AFI-CNT-002</v>
          </cell>
        </row>
        <row r="352">
          <cell r="E352" t="str">
            <v>PRO-AFI-CNT-002</v>
          </cell>
        </row>
        <row r="353">
          <cell r="E353" t="str">
            <v>PRO-AFI-TES-001</v>
          </cell>
        </row>
        <row r="354">
          <cell r="E354" t="str">
            <v>PRO-AFI-TES-001</v>
          </cell>
        </row>
        <row r="355">
          <cell r="E355" t="str">
            <v>PRO-AFI-TES-001</v>
          </cell>
        </row>
        <row r="356">
          <cell r="E356" t="str">
            <v>PRO-AFI-TES-001</v>
          </cell>
        </row>
        <row r="357">
          <cell r="E357" t="str">
            <v>PRO-AFI-TES-002</v>
          </cell>
        </row>
        <row r="358">
          <cell r="E358" t="str">
            <v>PRO-AFI-TES-002</v>
          </cell>
        </row>
        <row r="359">
          <cell r="E359" t="str">
            <v>PRO-AFI-TES-002</v>
          </cell>
        </row>
        <row r="360">
          <cell r="E360" t="str">
            <v>PRO-AFI-TES-002</v>
          </cell>
        </row>
        <row r="361">
          <cell r="E361" t="str">
            <v>INS-AFI-TES-002-001</v>
          </cell>
        </row>
        <row r="362">
          <cell r="E362" t="str">
            <v>INS-AFI-TES-003-001</v>
          </cell>
        </row>
        <row r="363">
          <cell r="E363" t="str">
            <v>PRO-AFI-NOM-001</v>
          </cell>
        </row>
        <row r="364">
          <cell r="E364" t="str">
            <v>PRO-AFI-NOM-001</v>
          </cell>
        </row>
        <row r="365">
          <cell r="E365" t="str">
            <v>PRO-GLE-AJU-001</v>
          </cell>
        </row>
        <row r="366">
          <cell r="E366" t="str">
            <v>PRO-GLE-AJU-001</v>
          </cell>
        </row>
        <row r="367">
          <cell r="E367" t="str">
            <v>PRO-GLE-AJU-001</v>
          </cell>
        </row>
        <row r="368">
          <cell r="E368" t="str">
            <v>PRO-GLE-AJU-002</v>
          </cell>
        </row>
        <row r="369">
          <cell r="E369" t="str">
            <v>PRO-GLE-PIN-001</v>
          </cell>
        </row>
        <row r="370">
          <cell r="E370" t="str">
            <v>PRO-GLE-PIN-001</v>
          </cell>
        </row>
        <row r="371">
          <cell r="E371" t="str">
            <v>PRO-GLE-PIN-001</v>
          </cell>
        </row>
        <row r="372">
          <cell r="E372" t="str">
            <v>PRO-GLE-PIN-002</v>
          </cell>
        </row>
        <row r="373">
          <cell r="E373" t="str">
            <v>PRO-GLE-PIN-002</v>
          </cell>
        </row>
        <row r="374">
          <cell r="E374" t="str">
            <v>PRO-GLE-PIN-002</v>
          </cell>
        </row>
        <row r="375">
          <cell r="E375" t="str">
            <v>PRO-GLE-PIN-002</v>
          </cell>
        </row>
        <row r="376">
          <cell r="E376" t="str">
            <v>PRO-GLE-PIN-002</v>
          </cell>
        </row>
        <row r="377">
          <cell r="E377" t="str">
            <v>PRO-GLE-PIN-003</v>
          </cell>
        </row>
        <row r="378">
          <cell r="E378" t="str">
            <v>PRO-GLE-PIN-003</v>
          </cell>
        </row>
        <row r="379">
          <cell r="E379" t="str">
            <v>PRO-ICM-ICI-001</v>
          </cell>
        </row>
        <row r="380">
          <cell r="E380" t="str">
            <v>PRO-ICM-ICI-001</v>
          </cell>
        </row>
        <row r="381">
          <cell r="E381" t="str">
            <v>PRO-ICM-ICI-002</v>
          </cell>
        </row>
        <row r="382">
          <cell r="E382" t="str">
            <v>PRO-ICM-ICI-001</v>
          </cell>
        </row>
        <row r="383">
          <cell r="E383" t="str">
            <v>PRO-ICM-ICI-002</v>
          </cell>
        </row>
        <row r="384">
          <cell r="E384" t="str">
            <v>PRO-ICM-ICI-002</v>
          </cell>
        </row>
        <row r="385">
          <cell r="E385" t="str">
            <v>PRO-ICM-ICI-003</v>
          </cell>
        </row>
        <row r="386">
          <cell r="E386" t="str">
            <v>PRO-ICM-ICI-003</v>
          </cell>
        </row>
        <row r="387">
          <cell r="E387" t="str">
            <v>PRO-ICM-ICI-003</v>
          </cell>
        </row>
        <row r="388">
          <cell r="E388" t="str">
            <v>PRO-ICM-ICI-003</v>
          </cell>
        </row>
        <row r="389">
          <cell r="E389" t="str">
            <v>PRO-ICM-MIT-001</v>
          </cell>
        </row>
        <row r="390">
          <cell r="E390" t="str">
            <v>PRO-ICM-MIT-001</v>
          </cell>
        </row>
        <row r="391">
          <cell r="E391" t="str">
            <v>PRO-ICM-MIT-001</v>
          </cell>
        </row>
        <row r="392">
          <cell r="E392" t="str">
            <v>PRO-ICM-MIT-002</v>
          </cell>
        </row>
        <row r="393">
          <cell r="E393" t="str">
            <v>INS-ICM-MIT-001-001</v>
          </cell>
        </row>
        <row r="394">
          <cell r="E394" t="str">
            <v>INS-ICM-MIT-001-001</v>
          </cell>
        </row>
        <row r="395">
          <cell r="E395" t="str">
            <v>INS-ICM-MIT-001-002</v>
          </cell>
        </row>
        <row r="396">
          <cell r="E396" t="str">
            <v>INS-ICM-MIT-001-002</v>
          </cell>
        </row>
        <row r="397">
          <cell r="E397" t="str">
            <v>PLN-ICM-MIT-001-001</v>
          </cell>
        </row>
        <row r="398">
          <cell r="E398" t="str">
            <v>POL-ICM-SEI-001</v>
          </cell>
        </row>
        <row r="399">
          <cell r="E399" t="str">
            <v>POL-ICM-SEI-002</v>
          </cell>
        </row>
        <row r="400">
          <cell r="E400" t="str">
            <v>POL-ICM-SEI-002</v>
          </cell>
        </row>
        <row r="401">
          <cell r="E401" t="str">
            <v>POL-ICM-SEI-002</v>
          </cell>
        </row>
        <row r="402">
          <cell r="E402" t="str">
            <v>PRO-ICM-SEI-001</v>
          </cell>
        </row>
        <row r="403">
          <cell r="E403" t="str">
            <v>PRO-ICM-SEI-001</v>
          </cell>
        </row>
        <row r="404">
          <cell r="E404" t="str">
            <v>PLN-ICM-SEI-001-001</v>
          </cell>
        </row>
        <row r="405">
          <cell r="E405" t="str">
            <v>PRO-CIN-COR-001</v>
          </cell>
        </row>
        <row r="406">
          <cell r="E406" t="str">
            <v>PRO-CIN-COR-001</v>
          </cell>
        </row>
        <row r="407">
          <cell r="E407" t="str">
            <v>PRO-CIN-COR-001</v>
          </cell>
        </row>
        <row r="408">
          <cell r="E408" t="str">
            <v>PRO-CIN-SCC-001</v>
          </cell>
        </row>
        <row r="409">
          <cell r="E409" t="str">
            <v>PRO-CIN-SCC-001</v>
          </cell>
        </row>
        <row r="410">
          <cell r="E410" t="str">
            <v>PRO-CIN-SCC-001</v>
          </cell>
        </row>
        <row r="411">
          <cell r="E411" t="str">
            <v>PRO-CIN-OEI-001</v>
          </cell>
        </row>
        <row r="412">
          <cell r="E412" t="str">
            <v>PRO-CIN-OEI-001</v>
          </cell>
        </row>
        <row r="413">
          <cell r="E413" t="str">
            <v>MAN-CIN-CIN-001</v>
          </cell>
        </row>
        <row r="414">
          <cell r="E414" t="str">
            <v>MAN-CIN-CIN-001</v>
          </cell>
        </row>
        <row r="415">
          <cell r="E415" t="str">
            <v>MAN-CIN-CIN-002</v>
          </cell>
        </row>
        <row r="416">
          <cell r="E416">
            <v>0</v>
          </cell>
        </row>
        <row r="417">
          <cell r="E417">
            <v>0</v>
          </cell>
        </row>
        <row r="419">
          <cell r="E419">
            <v>0</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Mapa de Riesgos"/>
      <sheetName val="Definición"/>
      <sheetName val="Inf."/>
      <sheetName val="Hoja2"/>
      <sheetName val="Hoja1"/>
    </sheetNames>
    <sheetDataSet>
      <sheetData sheetId="0"/>
      <sheetData sheetId="1"/>
      <sheetData sheetId="2"/>
      <sheetData sheetId="3">
        <row r="22">
          <cell r="B22" t="str">
            <v>Medidas para Transferir un riesgo.</v>
          </cell>
        </row>
        <row r="23">
          <cell r="B23" t="str">
            <v xml:space="preserve">Medida para Evitar el Riesgo. </v>
          </cell>
        </row>
        <row r="24">
          <cell r="B24" t="str">
            <v>Medidas para Aceptar un Riesgo.</v>
          </cell>
        </row>
        <row r="25">
          <cell r="B25" t="str">
            <v>Medidas para Reducir las consecuencias de un Riesgo.</v>
          </cell>
        </row>
        <row r="26">
          <cell r="B26" t="str">
            <v>Medidas para Reducir la probabilidad de un  Riesgo.</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Mapa de Riesgos"/>
      <sheetName val="Definición"/>
      <sheetName val="Inf."/>
      <sheetName val="Hoja3"/>
      <sheetName val="Hoja2"/>
      <sheetName val="Hoja1"/>
    </sheetNames>
    <sheetDataSet>
      <sheetData sheetId="0" refreshError="1"/>
      <sheetData sheetId="1" refreshError="1"/>
      <sheetData sheetId="2" refreshError="1"/>
      <sheetData sheetId="3">
        <row r="22">
          <cell r="E22" t="str">
            <v>DEBIL</v>
          </cell>
        </row>
        <row r="23">
          <cell r="E23" t="str">
            <v>MODERADO</v>
          </cell>
        </row>
        <row r="24">
          <cell r="E24" t="str">
            <v>FUERTE</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STECSDI"/>
      <sheetName val="DFI"/>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zoomScale="85" zoomScaleNormal="85" workbookViewId="0">
      <selection activeCell="C6" sqref="C6"/>
    </sheetView>
  </sheetViews>
  <sheetFormatPr baseColWidth="10" defaultColWidth="11.42578125" defaultRowHeight="12.75" x14ac:dyDescent="0.2"/>
  <cols>
    <col min="1" max="1" width="35" style="1" bestFit="1" customWidth="1"/>
    <col min="2" max="2" width="18.28515625" style="1" bestFit="1" customWidth="1"/>
    <col min="3" max="3" width="30.42578125" style="1" bestFit="1" customWidth="1"/>
    <col min="4" max="4" width="15.5703125" style="1" customWidth="1"/>
    <col min="5" max="5" width="33.140625" style="1" customWidth="1"/>
    <col min="6" max="6" width="68" style="1" bestFit="1" customWidth="1"/>
    <col min="7" max="7" width="40.7109375" style="1" customWidth="1"/>
    <col min="8" max="8" width="28" style="1" customWidth="1"/>
    <col min="9" max="9" width="21.28515625" style="1" customWidth="1"/>
    <col min="10" max="10" width="35.7109375" style="1" customWidth="1"/>
    <col min="11" max="11" width="9.42578125" style="1" bestFit="1" customWidth="1"/>
    <col min="12" max="13" width="11.42578125" style="1"/>
    <col min="14" max="14" width="6" style="1" customWidth="1"/>
    <col min="15" max="15" width="62.85546875" style="1" customWidth="1"/>
    <col min="16" max="16" width="45.28515625" style="1" bestFit="1" customWidth="1"/>
    <col min="17" max="16384" width="11.42578125" style="1"/>
  </cols>
  <sheetData>
    <row r="1" spans="1:17" ht="12.75" customHeight="1" x14ac:dyDescent="0.2">
      <c r="G1" s="132" t="s">
        <v>51</v>
      </c>
      <c r="H1" s="133"/>
      <c r="I1" s="133"/>
      <c r="J1" s="133"/>
      <c r="K1" s="134"/>
    </row>
    <row r="2" spans="1:17" ht="25.5" customHeight="1" x14ac:dyDescent="0.2">
      <c r="A2" s="2" t="s">
        <v>31</v>
      </c>
      <c r="B2" s="2"/>
      <c r="C2" s="2" t="s">
        <v>40</v>
      </c>
      <c r="E2" s="3" t="s">
        <v>52</v>
      </c>
      <c r="F2" s="3" t="s">
        <v>39</v>
      </c>
      <c r="G2" s="4" t="s">
        <v>41</v>
      </c>
      <c r="H2" s="3" t="s">
        <v>45</v>
      </c>
      <c r="I2" s="3" t="s">
        <v>42</v>
      </c>
      <c r="J2" s="3" t="s">
        <v>43</v>
      </c>
      <c r="K2" s="5" t="s">
        <v>44</v>
      </c>
      <c r="L2" s="6" t="s">
        <v>69</v>
      </c>
      <c r="M2" s="7" t="s">
        <v>38</v>
      </c>
      <c r="O2" s="1" t="s">
        <v>54</v>
      </c>
      <c r="P2" s="1" t="s">
        <v>33</v>
      </c>
      <c r="Q2" s="1" t="s">
        <v>58</v>
      </c>
    </row>
    <row r="3" spans="1:17" ht="140.25" x14ac:dyDescent="0.2">
      <c r="A3" s="8" t="s">
        <v>10</v>
      </c>
      <c r="B3" s="8" t="s">
        <v>11</v>
      </c>
      <c r="C3" s="9" t="str">
        <f>+CONCATENATE(A3," ",B3)</f>
        <v>INTERNACIONAL General</v>
      </c>
      <c r="E3" s="111" t="s">
        <v>124</v>
      </c>
      <c r="F3" s="10" t="s">
        <v>133</v>
      </c>
      <c r="G3" s="112" t="s">
        <v>166</v>
      </c>
      <c r="H3" s="11"/>
      <c r="I3" s="10" t="s">
        <v>133</v>
      </c>
      <c r="J3" s="111" t="s">
        <v>167</v>
      </c>
      <c r="K3" s="13"/>
      <c r="L3" s="14" t="s">
        <v>70</v>
      </c>
      <c r="M3" s="15" t="s">
        <v>5</v>
      </c>
      <c r="O3" s="113" t="s">
        <v>197</v>
      </c>
      <c r="P3" s="1" t="s">
        <v>1</v>
      </c>
      <c r="Q3" s="1" t="s">
        <v>59</v>
      </c>
    </row>
    <row r="4" spans="1:17" ht="63.75" x14ac:dyDescent="0.2">
      <c r="A4" s="8" t="s">
        <v>10</v>
      </c>
      <c r="B4" s="8" t="s">
        <v>12</v>
      </c>
      <c r="C4" s="9" t="str">
        <f t="shared" ref="C4:C41" si="0">+CONCATENATE(A4," ",B4)</f>
        <v xml:space="preserve">INTERNACIONAL Ambiental </v>
      </c>
      <c r="E4" s="111" t="s">
        <v>50</v>
      </c>
      <c r="F4" s="10" t="s">
        <v>134</v>
      </c>
      <c r="G4" s="112" t="s">
        <v>131</v>
      </c>
      <c r="H4" s="16"/>
      <c r="I4" s="10" t="s">
        <v>134</v>
      </c>
      <c r="J4" s="111" t="s">
        <v>50</v>
      </c>
      <c r="K4" s="13"/>
      <c r="L4" s="14" t="s">
        <v>71</v>
      </c>
      <c r="M4" s="81" t="s">
        <v>6</v>
      </c>
      <c r="O4" s="113" t="s">
        <v>198</v>
      </c>
      <c r="P4" s="1" t="s">
        <v>35</v>
      </c>
      <c r="Q4" s="1" t="s">
        <v>111</v>
      </c>
    </row>
    <row r="5" spans="1:17" ht="78" customHeight="1" x14ac:dyDescent="0.2">
      <c r="A5" s="8" t="s">
        <v>10</v>
      </c>
      <c r="B5" s="8" t="s">
        <v>13</v>
      </c>
      <c r="C5" s="9" t="str">
        <f t="shared" si="0"/>
        <v>INTERNACIONAL Económico</v>
      </c>
      <c r="E5" s="111" t="s">
        <v>48</v>
      </c>
      <c r="F5" s="10" t="s">
        <v>135</v>
      </c>
      <c r="G5" s="112" t="s">
        <v>168</v>
      </c>
      <c r="H5" s="17"/>
      <c r="I5" s="10" t="s">
        <v>135</v>
      </c>
      <c r="J5" s="111" t="s">
        <v>48</v>
      </c>
      <c r="K5" s="13"/>
      <c r="L5" s="14" t="s">
        <v>173</v>
      </c>
      <c r="O5" s="113" t="s">
        <v>199</v>
      </c>
      <c r="P5" s="1" t="s">
        <v>34</v>
      </c>
    </row>
    <row r="6" spans="1:17" ht="102" x14ac:dyDescent="0.2">
      <c r="A6" s="8" t="s">
        <v>10</v>
      </c>
      <c r="B6" s="8" t="s">
        <v>14</v>
      </c>
      <c r="C6" s="9" t="str">
        <f t="shared" si="0"/>
        <v xml:space="preserve">INTERNACIONAL Jurídico </v>
      </c>
      <c r="E6" s="111" t="s">
        <v>125</v>
      </c>
      <c r="F6" s="10" t="s">
        <v>136</v>
      </c>
      <c r="G6" s="10" t="s">
        <v>132</v>
      </c>
      <c r="H6" s="18"/>
      <c r="I6" s="10" t="s">
        <v>136</v>
      </c>
      <c r="J6" s="111" t="s">
        <v>125</v>
      </c>
      <c r="K6" s="19"/>
      <c r="L6" s="14" t="s">
        <v>172</v>
      </c>
      <c r="O6" s="113" t="s">
        <v>200</v>
      </c>
    </row>
    <row r="7" spans="1:17" ht="76.5" x14ac:dyDescent="0.2">
      <c r="A7" s="8" t="s">
        <v>10</v>
      </c>
      <c r="B7" s="8" t="s">
        <v>15</v>
      </c>
      <c r="C7" s="9" t="str">
        <f t="shared" si="0"/>
        <v>INTERNACIONAL Patrimonial</v>
      </c>
      <c r="E7" s="111" t="s">
        <v>47</v>
      </c>
      <c r="F7" s="10" t="s">
        <v>137</v>
      </c>
      <c r="G7" s="20"/>
      <c r="I7" s="10" t="s">
        <v>137</v>
      </c>
      <c r="J7" s="111" t="s">
        <v>47</v>
      </c>
      <c r="K7" s="19"/>
      <c r="L7" s="14" t="s">
        <v>174</v>
      </c>
      <c r="O7" s="113" t="s">
        <v>201</v>
      </c>
    </row>
    <row r="8" spans="1:17" ht="63.75" x14ac:dyDescent="0.2">
      <c r="A8" s="8" t="s">
        <v>10</v>
      </c>
      <c r="B8" s="8" t="s">
        <v>16</v>
      </c>
      <c r="C8" s="9" t="str">
        <f t="shared" si="0"/>
        <v>INTERNACIONAL Político</v>
      </c>
      <c r="E8" s="111" t="s">
        <v>126</v>
      </c>
      <c r="F8" s="10" t="s">
        <v>138</v>
      </c>
      <c r="G8" s="20"/>
      <c r="I8" s="10" t="s">
        <v>138</v>
      </c>
      <c r="J8" s="111" t="s">
        <v>126</v>
      </c>
      <c r="K8" s="19"/>
    </row>
    <row r="9" spans="1:17" ht="63.75" x14ac:dyDescent="0.2">
      <c r="A9" s="8" t="s">
        <v>10</v>
      </c>
      <c r="B9" s="8" t="s">
        <v>17</v>
      </c>
      <c r="C9" s="9" t="str">
        <f t="shared" si="0"/>
        <v>INTERNACIONAL Seguridad</v>
      </c>
      <c r="E9" s="111" t="s">
        <v>127</v>
      </c>
      <c r="F9" s="10" t="s">
        <v>139</v>
      </c>
      <c r="G9" s="20"/>
      <c r="I9" s="10" t="s">
        <v>139</v>
      </c>
      <c r="J9" s="111" t="s">
        <v>127</v>
      </c>
      <c r="K9" s="19"/>
    </row>
    <row r="10" spans="1:17" ht="63.75" x14ac:dyDescent="0.2">
      <c r="A10" s="8" t="s">
        <v>10</v>
      </c>
      <c r="B10" s="8" t="s">
        <v>18</v>
      </c>
      <c r="C10" s="9" t="str">
        <f t="shared" si="0"/>
        <v>INTERNACIONAL Social / Laboral</v>
      </c>
      <c r="E10" s="111" t="s">
        <v>128</v>
      </c>
      <c r="F10" s="10" t="s">
        <v>140</v>
      </c>
      <c r="G10" s="20"/>
      <c r="I10" s="10" t="s">
        <v>140</v>
      </c>
      <c r="J10" s="111" t="s">
        <v>128</v>
      </c>
      <c r="K10" s="19"/>
    </row>
    <row r="11" spans="1:17" ht="63.75" x14ac:dyDescent="0.2">
      <c r="A11" s="8" t="s">
        <v>19</v>
      </c>
      <c r="B11" s="8" t="s">
        <v>11</v>
      </c>
      <c r="C11" s="9" t="str">
        <f t="shared" si="0"/>
        <v>NACIONAL General</v>
      </c>
      <c r="E11" s="111" t="s">
        <v>49</v>
      </c>
      <c r="F11" s="10" t="s">
        <v>141</v>
      </c>
      <c r="G11" s="20"/>
      <c r="I11" s="10" t="s">
        <v>141</v>
      </c>
      <c r="J11" s="111" t="s">
        <v>49</v>
      </c>
      <c r="K11" s="19"/>
    </row>
    <row r="12" spans="1:17" ht="51" x14ac:dyDescent="0.2">
      <c r="A12" s="8" t="s">
        <v>19</v>
      </c>
      <c r="B12" s="8" t="s">
        <v>12</v>
      </c>
      <c r="C12" s="9" t="str">
        <f t="shared" si="0"/>
        <v xml:space="preserve">NACIONAL Ambiental </v>
      </c>
      <c r="E12" s="111" t="s">
        <v>46</v>
      </c>
      <c r="F12" s="10" t="s">
        <v>142</v>
      </c>
      <c r="G12" s="20"/>
      <c r="I12" s="10" t="s">
        <v>142</v>
      </c>
      <c r="J12" s="111" t="s">
        <v>46</v>
      </c>
      <c r="K12" s="19"/>
    </row>
    <row r="13" spans="1:17" ht="102" x14ac:dyDescent="0.2">
      <c r="A13" s="8" t="s">
        <v>19</v>
      </c>
      <c r="B13" s="8" t="s">
        <v>13</v>
      </c>
      <c r="C13" s="9" t="str">
        <f t="shared" si="0"/>
        <v>NACIONAL Económico</v>
      </c>
      <c r="E13" s="111" t="s">
        <v>229</v>
      </c>
      <c r="F13" s="10" t="s">
        <v>143</v>
      </c>
      <c r="G13" s="20"/>
      <c r="I13" s="10" t="s">
        <v>143</v>
      </c>
      <c r="J13" s="111" t="s">
        <v>229</v>
      </c>
      <c r="K13" s="19"/>
    </row>
    <row r="14" spans="1:17" ht="114.75" x14ac:dyDescent="0.2">
      <c r="A14" s="8" t="s">
        <v>19</v>
      </c>
      <c r="B14" s="8" t="s">
        <v>14</v>
      </c>
      <c r="C14" s="9" t="str">
        <f t="shared" si="0"/>
        <v xml:space="preserve">NACIONAL Jurídico </v>
      </c>
      <c r="E14" s="111" t="s">
        <v>213</v>
      </c>
      <c r="F14" s="10" t="s">
        <v>144</v>
      </c>
      <c r="G14" s="20"/>
      <c r="I14" s="10" t="s">
        <v>144</v>
      </c>
      <c r="J14" s="111" t="s">
        <v>169</v>
      </c>
      <c r="K14" s="19"/>
    </row>
    <row r="15" spans="1:17" ht="165.75" x14ac:dyDescent="0.2">
      <c r="A15" s="8" t="s">
        <v>19</v>
      </c>
      <c r="B15" s="8" t="s">
        <v>15</v>
      </c>
      <c r="C15" s="9" t="str">
        <f t="shared" si="0"/>
        <v>NACIONAL Patrimonial</v>
      </c>
      <c r="E15" s="111" t="s">
        <v>237</v>
      </c>
      <c r="F15" s="10" t="s">
        <v>145</v>
      </c>
      <c r="G15" s="20"/>
      <c r="I15" s="10" t="s">
        <v>145</v>
      </c>
      <c r="J15" s="111" t="s">
        <v>129</v>
      </c>
      <c r="K15" s="19"/>
    </row>
    <row r="16" spans="1:17" ht="153" x14ac:dyDescent="0.2">
      <c r="A16" s="8" t="s">
        <v>19</v>
      </c>
      <c r="B16" s="8" t="s">
        <v>16</v>
      </c>
      <c r="C16" s="9" t="str">
        <f t="shared" si="0"/>
        <v>NACIONAL Político</v>
      </c>
      <c r="E16" s="111" t="s">
        <v>170</v>
      </c>
      <c r="F16" s="10" t="s">
        <v>146</v>
      </c>
      <c r="G16" s="20"/>
      <c r="I16" s="10" t="s">
        <v>146</v>
      </c>
      <c r="J16" s="111" t="s">
        <v>170</v>
      </c>
      <c r="K16" s="19"/>
    </row>
    <row r="17" spans="1:11" ht="140.25" x14ac:dyDescent="0.2">
      <c r="A17" s="8" t="s">
        <v>19</v>
      </c>
      <c r="B17" s="8" t="s">
        <v>17</v>
      </c>
      <c r="C17" s="9" t="str">
        <f t="shared" si="0"/>
        <v>NACIONAL Seguridad</v>
      </c>
      <c r="E17" s="114" t="s">
        <v>210</v>
      </c>
      <c r="F17" s="10" t="s">
        <v>147</v>
      </c>
      <c r="G17" s="20"/>
      <c r="I17" s="10" t="s">
        <v>147</v>
      </c>
      <c r="J17" s="111" t="s">
        <v>171</v>
      </c>
      <c r="K17" s="19"/>
    </row>
    <row r="18" spans="1:11" ht="165.75" x14ac:dyDescent="0.2">
      <c r="A18" s="8" t="s">
        <v>19</v>
      </c>
      <c r="B18" s="8" t="s">
        <v>18</v>
      </c>
      <c r="C18" s="9" t="str">
        <f t="shared" si="0"/>
        <v>NACIONAL Social / Laboral</v>
      </c>
      <c r="E18" s="111" t="s">
        <v>211</v>
      </c>
      <c r="F18" s="10" t="s">
        <v>148</v>
      </c>
      <c r="G18" s="20"/>
      <c r="I18" s="115" t="s">
        <v>148</v>
      </c>
      <c r="J18" s="111" t="s">
        <v>210</v>
      </c>
      <c r="K18" s="19"/>
    </row>
    <row r="19" spans="1:11" ht="114.75" x14ac:dyDescent="0.2">
      <c r="A19" s="8" t="s">
        <v>20</v>
      </c>
      <c r="B19" s="8" t="s">
        <v>11</v>
      </c>
      <c r="C19" s="9" t="str">
        <f t="shared" si="0"/>
        <v>REGIONAL General</v>
      </c>
      <c r="E19" s="111" t="s">
        <v>248</v>
      </c>
      <c r="F19" s="10" t="s">
        <v>149</v>
      </c>
      <c r="G19" s="20"/>
      <c r="I19" s="10" t="s">
        <v>149</v>
      </c>
      <c r="J19" s="111" t="s">
        <v>130</v>
      </c>
      <c r="K19" s="19"/>
    </row>
    <row r="20" spans="1:11" ht="89.25" x14ac:dyDescent="0.2">
      <c r="A20" s="8" t="s">
        <v>20</v>
      </c>
      <c r="B20" s="8" t="s">
        <v>12</v>
      </c>
      <c r="C20" s="9" t="str">
        <f t="shared" si="0"/>
        <v xml:space="preserve">REGIONAL Ambiental </v>
      </c>
      <c r="E20" s="111" t="s">
        <v>130</v>
      </c>
      <c r="F20" s="10" t="s">
        <v>150</v>
      </c>
      <c r="G20" s="20"/>
      <c r="I20" s="10" t="s">
        <v>150</v>
      </c>
      <c r="J20" s="1" t="s">
        <v>159</v>
      </c>
      <c r="K20" s="19"/>
    </row>
    <row r="21" spans="1:11" ht="15" x14ac:dyDescent="0.2">
      <c r="A21" s="8" t="s">
        <v>20</v>
      </c>
      <c r="B21" s="8" t="s">
        <v>13</v>
      </c>
      <c r="C21" s="9" t="str">
        <f t="shared" si="0"/>
        <v>REGIONAL Económico</v>
      </c>
      <c r="E21" s="114"/>
      <c r="F21" s="10" t="s">
        <v>151</v>
      </c>
      <c r="G21" s="20"/>
      <c r="H21" s="12"/>
      <c r="I21" s="10" t="s">
        <v>151</v>
      </c>
      <c r="J21" s="12" t="s">
        <v>248</v>
      </c>
      <c r="K21" s="19"/>
    </row>
    <row r="22" spans="1:11" ht="15" x14ac:dyDescent="0.2">
      <c r="A22" s="8" t="s">
        <v>20</v>
      </c>
      <c r="B22" s="8" t="s">
        <v>14</v>
      </c>
      <c r="C22" s="9" t="str">
        <f t="shared" si="0"/>
        <v xml:space="preserve">REGIONAL Jurídico </v>
      </c>
      <c r="E22" s="111"/>
      <c r="F22" s="10" t="s">
        <v>152</v>
      </c>
      <c r="G22" s="20"/>
      <c r="I22" s="10" t="s">
        <v>152</v>
      </c>
      <c r="J22" s="12" t="s">
        <v>161</v>
      </c>
      <c r="K22" s="19"/>
    </row>
    <row r="23" spans="1:11" ht="15" x14ac:dyDescent="0.2">
      <c r="A23" s="8" t="s">
        <v>20</v>
      </c>
      <c r="B23" s="8" t="s">
        <v>15</v>
      </c>
      <c r="C23" s="9" t="str">
        <f t="shared" si="0"/>
        <v>REGIONAL Patrimonial</v>
      </c>
      <c r="F23" s="22"/>
      <c r="G23" s="20"/>
      <c r="I23" s="21"/>
      <c r="J23" s="72" t="s">
        <v>163</v>
      </c>
      <c r="K23" s="19"/>
    </row>
    <row r="24" spans="1:11" ht="15" x14ac:dyDescent="0.2">
      <c r="A24" s="8" t="s">
        <v>20</v>
      </c>
      <c r="B24" s="8" t="s">
        <v>16</v>
      </c>
      <c r="C24" s="9" t="str">
        <f t="shared" si="0"/>
        <v>REGIONAL Político</v>
      </c>
      <c r="F24" s="10"/>
      <c r="G24" s="20"/>
      <c r="I24" s="21"/>
      <c r="J24" s="12"/>
      <c r="K24" s="19"/>
    </row>
    <row r="25" spans="1:11" ht="15" x14ac:dyDescent="0.2">
      <c r="A25" s="8" t="s">
        <v>20</v>
      </c>
      <c r="B25" s="8" t="s">
        <v>17</v>
      </c>
      <c r="C25" s="9" t="str">
        <f t="shared" si="0"/>
        <v>REGIONAL Seguridad</v>
      </c>
      <c r="F25" s="10"/>
      <c r="G25" s="20"/>
      <c r="I25" s="21"/>
      <c r="J25" s="12"/>
      <c r="K25" s="19"/>
    </row>
    <row r="26" spans="1:11" ht="15" x14ac:dyDescent="0.2">
      <c r="A26" s="8" t="s">
        <v>20</v>
      </c>
      <c r="B26" s="8" t="s">
        <v>18</v>
      </c>
      <c r="C26" s="9" t="str">
        <f t="shared" si="0"/>
        <v>REGIONAL Social / Laboral</v>
      </c>
      <c r="F26" s="10"/>
      <c r="G26" s="20"/>
      <c r="I26" s="21"/>
      <c r="J26" s="12"/>
      <c r="K26" s="19"/>
    </row>
    <row r="27" spans="1:11" ht="15" x14ac:dyDescent="0.2">
      <c r="A27" s="8" t="s">
        <v>21</v>
      </c>
      <c r="B27" s="8" t="s">
        <v>11</v>
      </c>
      <c r="C27" s="9" t="str">
        <f t="shared" si="0"/>
        <v>ORGANIZACIONAL General</v>
      </c>
      <c r="G27" s="20"/>
      <c r="I27" s="21"/>
      <c r="J27" s="12"/>
      <c r="K27" s="19"/>
    </row>
    <row r="28" spans="1:11" ht="15" x14ac:dyDescent="0.2">
      <c r="A28" s="8" t="s">
        <v>21</v>
      </c>
      <c r="B28" s="8" t="s">
        <v>12</v>
      </c>
      <c r="C28" s="9" t="str">
        <f t="shared" si="0"/>
        <v xml:space="preserve">ORGANIZACIONAL Ambiental </v>
      </c>
      <c r="G28" s="23"/>
      <c r="H28" s="24"/>
      <c r="I28" s="25"/>
      <c r="J28" s="26"/>
      <c r="K28" s="27"/>
    </row>
    <row r="29" spans="1:11" ht="15" x14ac:dyDescent="0.2">
      <c r="A29" s="8" t="s">
        <v>21</v>
      </c>
      <c r="B29" s="8" t="s">
        <v>22</v>
      </c>
      <c r="C29" s="9" t="str">
        <f t="shared" si="0"/>
        <v>ORGANIZACIONAL Económico / Fiscal</v>
      </c>
      <c r="K29" s="12"/>
    </row>
    <row r="30" spans="1:11" ht="15" x14ac:dyDescent="0.2">
      <c r="A30" s="8" t="s">
        <v>21</v>
      </c>
      <c r="B30" s="8" t="s">
        <v>14</v>
      </c>
      <c r="C30" s="9" t="str">
        <f t="shared" si="0"/>
        <v xml:space="preserve">ORGANIZACIONAL Jurídico </v>
      </c>
      <c r="K30" s="12"/>
    </row>
    <row r="31" spans="1:11" ht="15" x14ac:dyDescent="0.2">
      <c r="A31" s="8" t="s">
        <v>21</v>
      </c>
      <c r="B31" s="8" t="s">
        <v>15</v>
      </c>
      <c r="C31" s="9" t="str">
        <f t="shared" si="0"/>
        <v>ORGANIZACIONAL Patrimonial</v>
      </c>
    </row>
    <row r="32" spans="1:11" ht="15" x14ac:dyDescent="0.2">
      <c r="A32" s="8" t="s">
        <v>21</v>
      </c>
      <c r="B32" s="8" t="s">
        <v>16</v>
      </c>
      <c r="C32" s="9" t="str">
        <f t="shared" si="0"/>
        <v>ORGANIZACIONAL Político</v>
      </c>
    </row>
    <row r="33" spans="1:4" ht="15" x14ac:dyDescent="0.2">
      <c r="A33" s="8" t="s">
        <v>21</v>
      </c>
      <c r="B33" s="8" t="s">
        <v>17</v>
      </c>
      <c r="C33" s="9" t="str">
        <f t="shared" si="0"/>
        <v>ORGANIZACIONAL Seguridad</v>
      </c>
    </row>
    <row r="34" spans="1:4" ht="15" x14ac:dyDescent="0.2">
      <c r="A34" s="8" t="s">
        <v>21</v>
      </c>
      <c r="B34" s="8" t="s">
        <v>18</v>
      </c>
      <c r="C34" s="9" t="str">
        <f t="shared" si="0"/>
        <v>ORGANIZACIONAL Social / Laboral</v>
      </c>
    </row>
    <row r="35" spans="1:4" ht="15" x14ac:dyDescent="0.2">
      <c r="A35" s="8" t="s">
        <v>23</v>
      </c>
      <c r="B35" s="8" t="s">
        <v>11</v>
      </c>
      <c r="C35" s="9" t="str">
        <f t="shared" si="0"/>
        <v>PROYECTO General</v>
      </c>
    </row>
    <row r="36" spans="1:4" ht="15" x14ac:dyDescent="0.2">
      <c r="A36" s="8" t="s">
        <v>23</v>
      </c>
      <c r="B36" s="8" t="s">
        <v>24</v>
      </c>
      <c r="C36" s="9" t="str">
        <f t="shared" si="0"/>
        <v>PROYECTO Alcance</v>
      </c>
    </row>
    <row r="37" spans="1:4" ht="15" x14ac:dyDescent="0.2">
      <c r="A37" s="8" t="s">
        <v>23</v>
      </c>
      <c r="B37" s="8" t="s">
        <v>25</v>
      </c>
      <c r="C37" s="9" t="str">
        <f t="shared" si="0"/>
        <v>PROYECTO Calidad</v>
      </c>
    </row>
    <row r="38" spans="1:4" ht="15" x14ac:dyDescent="0.2">
      <c r="A38" s="8" t="s">
        <v>23</v>
      </c>
      <c r="B38" s="8" t="s">
        <v>26</v>
      </c>
      <c r="C38" s="9" t="str">
        <f t="shared" si="0"/>
        <v>PROYECTO Costo</v>
      </c>
    </row>
    <row r="39" spans="1:4" ht="15" x14ac:dyDescent="0.2">
      <c r="A39" s="8" t="s">
        <v>23</v>
      </c>
      <c r="B39" s="8" t="s">
        <v>27</v>
      </c>
      <c r="C39" s="9" t="str">
        <f t="shared" si="0"/>
        <v>PROYECTO Recursos</v>
      </c>
    </row>
    <row r="40" spans="1:4" ht="15" x14ac:dyDescent="0.2">
      <c r="A40" s="8" t="s">
        <v>23</v>
      </c>
      <c r="B40" s="8" t="s">
        <v>28</v>
      </c>
      <c r="C40" s="9" t="str">
        <f t="shared" si="0"/>
        <v>PROYECTO Tiempo</v>
      </c>
    </row>
    <row r="41" spans="1:4" ht="15" x14ac:dyDescent="0.2">
      <c r="A41" s="8" t="s">
        <v>23</v>
      </c>
      <c r="B41" s="8" t="s">
        <v>29</v>
      </c>
      <c r="C41" s="9" t="str">
        <f t="shared" si="0"/>
        <v>PROYECTO Técnico</v>
      </c>
    </row>
    <row r="45" spans="1:4" ht="13.5" thickBot="1" x14ac:dyDescent="0.25"/>
    <row r="46" spans="1:4" x14ac:dyDescent="0.2">
      <c r="A46" s="28" t="s">
        <v>92</v>
      </c>
      <c r="B46" s="28" t="s">
        <v>72</v>
      </c>
      <c r="C46" s="29"/>
      <c r="D46" s="30"/>
    </row>
    <row r="47" spans="1:4" ht="13.5" thickBot="1" x14ac:dyDescent="0.25">
      <c r="B47" s="31" t="s">
        <v>5</v>
      </c>
      <c r="C47" s="32" t="s">
        <v>73</v>
      </c>
      <c r="D47" s="32" t="s">
        <v>74</v>
      </c>
    </row>
    <row r="48" spans="1:4" ht="13.5" thickBot="1" x14ac:dyDescent="0.25">
      <c r="A48" s="1" t="str">
        <f t="shared" ref="A48:A53" si="1">CONCATENATE($B$47,$E$50,B48)</f>
        <v>EXTERNO-GENERAL</v>
      </c>
      <c r="B48" s="33" t="s">
        <v>75</v>
      </c>
      <c r="C48" s="34" t="s">
        <v>76</v>
      </c>
      <c r="D48" s="34" t="s">
        <v>77</v>
      </c>
    </row>
    <row r="49" spans="1:5" ht="13.5" thickBot="1" x14ac:dyDescent="0.25">
      <c r="A49" s="1" t="str">
        <f t="shared" si="1"/>
        <v>EXTERNO-ECONÓMICO</v>
      </c>
      <c r="B49" s="35" t="s">
        <v>78</v>
      </c>
      <c r="C49" s="36" t="s">
        <v>79</v>
      </c>
      <c r="D49" s="36" t="s">
        <v>80</v>
      </c>
    </row>
    <row r="50" spans="1:5" ht="13.5" thickBot="1" x14ac:dyDescent="0.25">
      <c r="A50" s="1" t="str">
        <f t="shared" si="1"/>
        <v>EXTERNO-POLÍTICO</v>
      </c>
      <c r="B50" s="37" t="s">
        <v>81</v>
      </c>
      <c r="C50" s="38" t="s">
        <v>82</v>
      </c>
      <c r="D50" s="38" t="s">
        <v>83</v>
      </c>
      <c r="E50" s="1" t="s">
        <v>110</v>
      </c>
    </row>
    <row r="51" spans="1:5" ht="13.5" thickBot="1" x14ac:dyDescent="0.25">
      <c r="A51" s="1" t="str">
        <f t="shared" si="1"/>
        <v>EXTERNO-SOCIAL</v>
      </c>
      <c r="B51" s="37" t="s">
        <v>84</v>
      </c>
      <c r="C51" s="38" t="s">
        <v>85</v>
      </c>
      <c r="D51" s="38" t="s">
        <v>86</v>
      </c>
    </row>
    <row r="52" spans="1:5" ht="13.5" thickBot="1" x14ac:dyDescent="0.25">
      <c r="A52" s="1" t="str">
        <f t="shared" si="1"/>
        <v>EXTERNO-AMBIENTAL ANTRÓPICO O SISTÉMICO</v>
      </c>
      <c r="B52" s="37" t="s">
        <v>87</v>
      </c>
      <c r="C52" s="38" t="s">
        <v>88</v>
      </c>
      <c r="D52" s="38" t="s">
        <v>89</v>
      </c>
    </row>
    <row r="53" spans="1:5" ht="13.5" thickBot="1" x14ac:dyDescent="0.25">
      <c r="A53" s="1" t="str">
        <f t="shared" si="1"/>
        <v>EXTERNO-LEGAL / JURÍDICO</v>
      </c>
      <c r="B53" s="37" t="s">
        <v>175</v>
      </c>
      <c r="C53" s="38" t="s">
        <v>90</v>
      </c>
      <c r="D53" s="38" t="s">
        <v>91</v>
      </c>
    </row>
    <row r="54" spans="1:5" ht="13.5" thickBot="1" x14ac:dyDescent="0.25">
      <c r="A54" s="1" t="s">
        <v>176</v>
      </c>
      <c r="B54" s="37" t="s">
        <v>177</v>
      </c>
      <c r="C54" s="38" t="s">
        <v>179</v>
      </c>
      <c r="D54" s="38" t="s">
        <v>178</v>
      </c>
    </row>
    <row r="55" spans="1:5" ht="13.5" thickBot="1" x14ac:dyDescent="0.25">
      <c r="B55" s="31" t="s">
        <v>6</v>
      </c>
      <c r="C55" s="32" t="s">
        <v>73</v>
      </c>
      <c r="D55" s="32" t="s">
        <v>74</v>
      </c>
    </row>
    <row r="56" spans="1:5" ht="13.5" thickBot="1" x14ac:dyDescent="0.25">
      <c r="A56" s="1" t="str">
        <f t="shared" ref="A56:A61" si="2">CONCATENATE($B$55,$E$50,B56)</f>
        <v>INTERNO-INFRAESTRUCTURA</v>
      </c>
      <c r="B56" s="33" t="s">
        <v>112</v>
      </c>
      <c r="C56" s="34" t="s">
        <v>114</v>
      </c>
      <c r="D56" s="34" t="s">
        <v>115</v>
      </c>
    </row>
    <row r="57" spans="1:5" ht="13.5" thickBot="1" x14ac:dyDescent="0.25">
      <c r="A57" s="1" t="str">
        <f t="shared" si="2"/>
        <v>INTERNO-TALENTO HUMANO</v>
      </c>
      <c r="B57" s="35" t="s">
        <v>113</v>
      </c>
      <c r="C57" s="36" t="s">
        <v>116</v>
      </c>
      <c r="D57" s="36" t="s">
        <v>117</v>
      </c>
    </row>
    <row r="58" spans="1:5" ht="13.5" thickBot="1" x14ac:dyDescent="0.25">
      <c r="A58" s="1" t="str">
        <f t="shared" si="2"/>
        <v>INTERNO-CULTURA ORGANIZACIONAL</v>
      </c>
      <c r="B58" s="37" t="s">
        <v>182</v>
      </c>
      <c r="C58" s="36" t="s">
        <v>183</v>
      </c>
      <c r="D58" s="36" t="s">
        <v>184</v>
      </c>
    </row>
    <row r="59" spans="1:5" ht="13.5" thickBot="1" x14ac:dyDescent="0.25">
      <c r="A59" s="1" t="str">
        <f t="shared" si="2"/>
        <v>INTERNO-CUMPLIMIENTO DE OBJETIVOS</v>
      </c>
      <c r="B59" s="37" t="s">
        <v>185</v>
      </c>
      <c r="C59" s="36" t="s">
        <v>186</v>
      </c>
      <c r="D59" s="36" t="s">
        <v>187</v>
      </c>
    </row>
    <row r="60" spans="1:5" ht="13.5" thickBot="1" x14ac:dyDescent="0.25">
      <c r="A60" s="1" t="str">
        <f t="shared" si="2"/>
        <v>INTERNO-TECNOLOGÍA / SISTEMAS DE INFORMACIÓN</v>
      </c>
      <c r="B60" s="37" t="s">
        <v>180</v>
      </c>
      <c r="C60" s="82" t="s">
        <v>188</v>
      </c>
      <c r="D60" s="10"/>
    </row>
    <row r="61" spans="1:5" ht="23.25" thickBot="1" x14ac:dyDescent="0.25">
      <c r="A61" s="1" t="str">
        <f t="shared" si="2"/>
        <v>INTERNO-PROCESOS / ENFOQUE DE OPERACIÓN</v>
      </c>
      <c r="B61" s="62" t="s">
        <v>181</v>
      </c>
      <c r="C61" s="38" t="s">
        <v>118</v>
      </c>
      <c r="D61" s="38" t="s">
        <v>119</v>
      </c>
      <c r="E61" s="82"/>
    </row>
    <row r="62" spans="1:5" ht="13.5" thickBot="1" x14ac:dyDescent="0.25">
      <c r="B62" s="31" t="s">
        <v>23</v>
      </c>
      <c r="C62" s="32" t="s">
        <v>73</v>
      </c>
      <c r="D62" s="32" t="s">
        <v>74</v>
      </c>
    </row>
    <row r="63" spans="1:5" ht="13.5" thickBot="1" x14ac:dyDescent="0.25">
      <c r="A63" s="1" t="str">
        <f t="shared" ref="A63:A69" si="3">CONCATENATE($B$62,$E$50,B63)</f>
        <v>PROYECTO-GENERAL</v>
      </c>
      <c r="B63" s="33" t="s">
        <v>75</v>
      </c>
      <c r="C63" s="34" t="s">
        <v>93</v>
      </c>
      <c r="D63" s="34" t="s">
        <v>94</v>
      </c>
    </row>
    <row r="64" spans="1:5" ht="13.5" thickBot="1" x14ac:dyDescent="0.25">
      <c r="A64" s="1" t="str">
        <f t="shared" si="3"/>
        <v>PROYECTO-ALCANCE</v>
      </c>
      <c r="B64" s="35" t="s">
        <v>95</v>
      </c>
      <c r="C64" s="36" t="s">
        <v>96</v>
      </c>
      <c r="D64" s="36" t="s">
        <v>97</v>
      </c>
    </row>
    <row r="65" spans="1:4" ht="13.5" thickBot="1" x14ac:dyDescent="0.25">
      <c r="A65" s="1" t="str">
        <f t="shared" si="3"/>
        <v>PROYECTO-CALIDAD</v>
      </c>
      <c r="B65" s="37" t="s">
        <v>98</v>
      </c>
      <c r="C65" s="38" t="s">
        <v>99</v>
      </c>
      <c r="D65" s="38" t="s">
        <v>99</v>
      </c>
    </row>
    <row r="66" spans="1:4" ht="13.5" thickBot="1" x14ac:dyDescent="0.25">
      <c r="A66" s="1" t="str">
        <f t="shared" si="3"/>
        <v>PROYECTO-COSTO</v>
      </c>
      <c r="B66" s="37" t="s">
        <v>100</v>
      </c>
      <c r="C66" s="38" t="s">
        <v>101</v>
      </c>
      <c r="D66" s="38" t="s">
        <v>102</v>
      </c>
    </row>
    <row r="67" spans="1:4" ht="13.5" hidden="1" thickBot="1" x14ac:dyDescent="0.25">
      <c r="A67" s="1" t="str">
        <f t="shared" si="3"/>
        <v>PROYECTO-RECURSOS</v>
      </c>
      <c r="B67" s="37" t="s">
        <v>103</v>
      </c>
      <c r="C67" s="38" t="s">
        <v>104</v>
      </c>
      <c r="D67" s="38" t="s">
        <v>104</v>
      </c>
    </row>
    <row r="68" spans="1:4" ht="13.5" thickBot="1" x14ac:dyDescent="0.25">
      <c r="A68" s="1" t="str">
        <f t="shared" si="3"/>
        <v>PROYECTO-TIEMPO</v>
      </c>
      <c r="B68" s="37" t="s">
        <v>105</v>
      </c>
      <c r="C68" s="38" t="s">
        <v>106</v>
      </c>
      <c r="D68" s="38" t="s">
        <v>107</v>
      </c>
    </row>
    <row r="69" spans="1:4" ht="13.5" thickBot="1" x14ac:dyDescent="0.25">
      <c r="A69" s="1" t="str">
        <f t="shared" si="3"/>
        <v>PROYECTO-TÉCNICO</v>
      </c>
      <c r="B69" s="37" t="s">
        <v>108</v>
      </c>
      <c r="C69" s="38" t="s">
        <v>109</v>
      </c>
      <c r="D69" s="38" t="s">
        <v>109</v>
      </c>
    </row>
    <row r="70" spans="1:4" ht="13.5" thickBot="1" x14ac:dyDescent="0.25">
      <c r="B70" s="37"/>
      <c r="C70" s="38"/>
      <c r="D70" s="38"/>
    </row>
    <row r="71" spans="1:4" ht="13.5" thickBot="1" x14ac:dyDescent="0.25">
      <c r="B71" s="37"/>
      <c r="C71" s="38"/>
      <c r="D71" s="38"/>
    </row>
    <row r="72" spans="1:4" ht="13.5" thickBot="1" x14ac:dyDescent="0.25">
      <c r="B72" s="37"/>
      <c r="C72" s="38"/>
      <c r="D72" s="38"/>
    </row>
    <row r="73" spans="1:4" ht="13.5" thickBot="1" x14ac:dyDescent="0.25">
      <c r="B73" s="37"/>
      <c r="C73" s="38"/>
      <c r="D73" s="38"/>
    </row>
    <row r="74" spans="1:4" ht="13.5" thickBot="1" x14ac:dyDescent="0.25">
      <c r="B74" s="37"/>
      <c r="C74" s="38"/>
      <c r="D74" s="38"/>
    </row>
    <row r="75" spans="1:4" x14ac:dyDescent="0.2">
      <c r="A75" s="10"/>
    </row>
    <row r="76" spans="1:4" x14ac:dyDescent="0.2">
      <c r="A76" s="10"/>
    </row>
    <row r="77" spans="1:4" x14ac:dyDescent="0.2">
      <c r="A77" s="10"/>
    </row>
    <row r="78" spans="1:4" x14ac:dyDescent="0.2">
      <c r="A78" s="10"/>
    </row>
    <row r="79" spans="1:4" x14ac:dyDescent="0.2">
      <c r="A79" s="10"/>
    </row>
    <row r="80" spans="1:4" x14ac:dyDescent="0.2">
      <c r="A80" s="10"/>
    </row>
    <row r="81" spans="1:1" x14ac:dyDescent="0.2">
      <c r="A81" s="10"/>
    </row>
    <row r="82" spans="1:1" x14ac:dyDescent="0.2">
      <c r="A82" s="10"/>
    </row>
    <row r="83" spans="1:1" x14ac:dyDescent="0.2">
      <c r="A83" s="10"/>
    </row>
  </sheetData>
  <sheetProtection password="DEFE" sheet="1" objects="1" scenarios="1"/>
  <mergeCells count="1">
    <mergeCell ref="G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74"/>
  <sheetViews>
    <sheetView showGridLines="0" tabSelected="1" zoomScaleNormal="100" workbookViewId="0">
      <selection sqref="A1:Z1"/>
    </sheetView>
  </sheetViews>
  <sheetFormatPr baseColWidth="10" defaultColWidth="11.42578125" defaultRowHeight="12.75" x14ac:dyDescent="0.2"/>
  <cols>
    <col min="1" max="1" width="6.140625" style="56" customWidth="1"/>
    <col min="2" max="2" width="29" style="56" customWidth="1"/>
    <col min="3" max="3" width="47.140625" style="56" customWidth="1"/>
    <col min="4" max="4" width="44.7109375" style="56" customWidth="1"/>
    <col min="5" max="5" width="16.7109375" style="77" customWidth="1"/>
    <col min="6" max="6" width="45.7109375" style="56" customWidth="1"/>
    <col min="7" max="7" width="19.42578125" style="56" customWidth="1"/>
    <col min="8" max="8" width="23.140625" style="56" customWidth="1"/>
    <col min="9" max="9" width="14.140625" style="56" customWidth="1"/>
    <col min="10" max="10" width="14.42578125" style="58" customWidth="1"/>
    <col min="11" max="11" width="14.85546875" style="58" customWidth="1"/>
    <col min="12" max="12" width="14.85546875" style="56" customWidth="1"/>
    <col min="13" max="13" width="13.7109375" style="56" customWidth="1"/>
    <col min="14" max="14" width="13.42578125" style="56" customWidth="1"/>
    <col min="15" max="15" width="14.85546875" style="77" customWidth="1"/>
    <col min="16" max="16" width="14.5703125" style="56" customWidth="1"/>
    <col min="17" max="17" width="15.7109375" style="59" customWidth="1"/>
    <col min="18" max="18" width="18.7109375" style="60" customWidth="1"/>
    <col min="19" max="19" width="13.140625" style="80" customWidth="1"/>
    <col min="20" max="20" width="42.140625" style="56" customWidth="1"/>
    <col min="21" max="21" width="20.140625" style="65" customWidth="1"/>
    <col min="22" max="22" width="20.85546875" style="56" customWidth="1"/>
    <col min="23" max="23" width="27.42578125" style="77" bestFit="1" customWidth="1"/>
    <col min="24" max="24" width="35.5703125" style="56" customWidth="1"/>
    <col min="25" max="25" width="14.85546875" style="56" customWidth="1"/>
    <col min="26" max="26" width="24.7109375" style="56" customWidth="1"/>
    <col min="27" max="27" width="15.5703125" style="56" customWidth="1"/>
    <col min="28" max="28" width="16.42578125" style="56" customWidth="1"/>
    <col min="29" max="29" width="24.42578125" style="56" customWidth="1"/>
    <col min="30" max="30" width="11.42578125" style="56"/>
    <col min="31" max="31" width="23.85546875" style="56" customWidth="1"/>
    <col min="32" max="16384" width="11.42578125" style="56"/>
  </cols>
  <sheetData>
    <row r="1" spans="1:28" s="40" customFormat="1" ht="18.75" x14ac:dyDescent="0.2">
      <c r="A1" s="137" t="s">
        <v>154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39"/>
      <c r="AB1" s="56"/>
    </row>
    <row r="2" spans="1:28" s="40" customFormat="1" ht="36.75" customHeight="1" x14ac:dyDescent="0.2">
      <c r="A2" s="139" t="s">
        <v>155</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41"/>
      <c r="AB2" s="56"/>
    </row>
    <row r="3" spans="1:28" s="40" customFormat="1" ht="18.75" x14ac:dyDescent="0.2">
      <c r="A3" s="139" t="s">
        <v>316</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41"/>
      <c r="AB3" s="56"/>
    </row>
    <row r="4" spans="1:28" s="40" customFormat="1" ht="18.75" customHeight="1" x14ac:dyDescent="0.2">
      <c r="A4" s="139" t="s">
        <v>273</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41"/>
      <c r="AB4" s="56"/>
    </row>
    <row r="5" spans="1:28" s="40" customFormat="1" ht="31.15" customHeight="1" x14ac:dyDescent="0.2">
      <c r="A5" s="85" t="s">
        <v>202</v>
      </c>
      <c r="B5" s="42"/>
      <c r="C5" s="43"/>
      <c r="D5" s="43"/>
      <c r="E5" s="43"/>
      <c r="F5" s="43"/>
      <c r="G5" s="43"/>
      <c r="H5" s="43"/>
      <c r="I5" s="43"/>
      <c r="J5" s="44"/>
      <c r="K5" s="44"/>
      <c r="L5" s="43"/>
      <c r="M5" s="45"/>
      <c r="N5" s="46"/>
      <c r="O5" s="46"/>
      <c r="P5" s="47"/>
      <c r="Q5" s="48"/>
      <c r="R5" s="49"/>
      <c r="S5" s="49"/>
      <c r="T5" s="43"/>
      <c r="U5" s="63"/>
      <c r="V5" s="43"/>
      <c r="W5" s="43"/>
      <c r="X5" s="43"/>
      <c r="Y5" s="43"/>
      <c r="Z5" s="43"/>
      <c r="AA5" s="50"/>
      <c r="AB5" s="56"/>
    </row>
    <row r="6" spans="1:28" s="40" customFormat="1" x14ac:dyDescent="0.2">
      <c r="C6" s="51"/>
      <c r="D6" s="51"/>
      <c r="E6" s="57"/>
      <c r="F6" s="51"/>
      <c r="G6" s="51"/>
      <c r="H6" s="51"/>
      <c r="J6" s="52"/>
      <c r="K6" s="52"/>
      <c r="O6" s="57"/>
      <c r="Q6" s="53"/>
      <c r="R6" s="54"/>
      <c r="S6" s="79"/>
      <c r="U6" s="64"/>
      <c r="W6" s="57"/>
      <c r="X6" s="83"/>
      <c r="AB6" s="56"/>
    </row>
    <row r="7" spans="1:28" x14ac:dyDescent="0.2">
      <c r="A7" s="135" t="s">
        <v>4</v>
      </c>
      <c r="B7" s="135"/>
      <c r="C7" s="135"/>
      <c r="D7" s="135"/>
      <c r="E7" s="135"/>
      <c r="F7" s="74" t="s">
        <v>3</v>
      </c>
      <c r="G7" s="74"/>
      <c r="H7" s="74"/>
      <c r="I7" s="135" t="s">
        <v>193</v>
      </c>
      <c r="J7" s="135"/>
      <c r="K7" s="135"/>
      <c r="L7" s="135"/>
      <c r="M7" s="135"/>
      <c r="N7" s="135"/>
      <c r="O7" s="135"/>
      <c r="P7" s="135"/>
      <c r="Q7" s="55"/>
      <c r="R7" s="75"/>
      <c r="S7" s="75"/>
      <c r="T7" s="135" t="s">
        <v>194</v>
      </c>
      <c r="U7" s="135"/>
      <c r="V7" s="135"/>
      <c r="W7" s="135"/>
      <c r="X7" s="135"/>
      <c r="Y7" s="135"/>
      <c r="Z7" s="135"/>
      <c r="AA7" s="135"/>
    </row>
    <row r="8" spans="1:28" ht="12.75" customHeight="1" x14ac:dyDescent="0.2">
      <c r="A8" s="135" t="s">
        <v>37</v>
      </c>
      <c r="B8" s="141" t="s">
        <v>9</v>
      </c>
      <c r="C8" s="141" t="s">
        <v>189</v>
      </c>
      <c r="D8" s="141" t="s">
        <v>122</v>
      </c>
      <c r="E8" s="141" t="s">
        <v>190</v>
      </c>
      <c r="F8" s="141" t="s">
        <v>191</v>
      </c>
      <c r="G8" s="141" t="s">
        <v>192</v>
      </c>
      <c r="H8" s="141" t="s">
        <v>153</v>
      </c>
      <c r="I8" s="143" t="s">
        <v>0</v>
      </c>
      <c r="J8" s="143"/>
      <c r="K8" s="144"/>
      <c r="L8" s="146" t="s">
        <v>53</v>
      </c>
      <c r="M8" s="143"/>
      <c r="N8" s="143"/>
      <c r="O8" s="73" t="s">
        <v>30</v>
      </c>
      <c r="P8" s="135" t="s">
        <v>7</v>
      </c>
      <c r="Q8" s="148" t="s">
        <v>56</v>
      </c>
      <c r="R8" s="149" t="s">
        <v>57</v>
      </c>
      <c r="S8" s="136" t="s">
        <v>58</v>
      </c>
      <c r="T8" s="147" t="s">
        <v>196</v>
      </c>
      <c r="U8" s="147"/>
      <c r="V8" s="147"/>
      <c r="W8" s="147"/>
      <c r="X8" s="147"/>
      <c r="Y8" s="147"/>
      <c r="Z8" s="147"/>
      <c r="AA8" s="147"/>
    </row>
    <row r="9" spans="1:28" ht="42" customHeight="1" x14ac:dyDescent="0.2">
      <c r="A9" s="135"/>
      <c r="B9" s="141"/>
      <c r="C9" s="141"/>
      <c r="D9" s="141"/>
      <c r="E9" s="141"/>
      <c r="F9" s="141"/>
      <c r="G9" s="141"/>
      <c r="H9" s="141"/>
      <c r="I9" s="124" t="s">
        <v>63</v>
      </c>
      <c r="J9" s="70" t="s">
        <v>64</v>
      </c>
      <c r="K9" s="128" t="s">
        <v>65</v>
      </c>
      <c r="L9" s="125" t="s">
        <v>66</v>
      </c>
      <c r="M9" s="76" t="s">
        <v>67</v>
      </c>
      <c r="N9" s="76" t="s">
        <v>68</v>
      </c>
      <c r="O9" s="142" t="s">
        <v>55</v>
      </c>
      <c r="P9" s="135"/>
      <c r="Q9" s="148"/>
      <c r="R9" s="149"/>
      <c r="S9" s="136"/>
      <c r="T9" s="141" t="s">
        <v>8</v>
      </c>
      <c r="U9" s="145" t="s">
        <v>60</v>
      </c>
      <c r="V9" s="135" t="s">
        <v>61</v>
      </c>
      <c r="W9" s="141" t="s">
        <v>2</v>
      </c>
      <c r="X9" s="141" t="s">
        <v>62</v>
      </c>
      <c r="Y9" s="135" t="s">
        <v>36</v>
      </c>
      <c r="Z9" s="135" t="s">
        <v>33</v>
      </c>
      <c r="AA9" s="135" t="s">
        <v>32</v>
      </c>
      <c r="AB9" s="135" t="s">
        <v>195</v>
      </c>
    </row>
    <row r="10" spans="1:28" s="57" customFormat="1" x14ac:dyDescent="0.2">
      <c r="A10" s="135"/>
      <c r="B10" s="141"/>
      <c r="C10" s="141"/>
      <c r="D10" s="141"/>
      <c r="E10" s="141"/>
      <c r="F10" s="141"/>
      <c r="G10" s="141"/>
      <c r="H10" s="141"/>
      <c r="I10" s="124">
        <v>1</v>
      </c>
      <c r="J10" s="124">
        <v>2</v>
      </c>
      <c r="K10" s="129">
        <v>3</v>
      </c>
      <c r="L10" s="125">
        <v>1</v>
      </c>
      <c r="M10" s="76">
        <v>2</v>
      </c>
      <c r="N10" s="76">
        <v>3</v>
      </c>
      <c r="O10" s="142"/>
      <c r="P10" s="135"/>
      <c r="Q10" s="148"/>
      <c r="R10" s="149"/>
      <c r="S10" s="136"/>
      <c r="T10" s="141"/>
      <c r="U10" s="145"/>
      <c r="V10" s="135"/>
      <c r="W10" s="141"/>
      <c r="X10" s="141"/>
      <c r="Y10" s="135"/>
      <c r="Z10" s="135"/>
      <c r="AA10" s="135"/>
      <c r="AB10" s="135"/>
    </row>
    <row r="11" spans="1:28" s="68" customFormat="1" ht="127.5" x14ac:dyDescent="0.2">
      <c r="A11" s="66" t="s">
        <v>294</v>
      </c>
      <c r="B11" s="67" t="s">
        <v>151</v>
      </c>
      <c r="C11" s="67" t="s">
        <v>166</v>
      </c>
      <c r="D11" s="67" t="s">
        <v>249</v>
      </c>
      <c r="E11" s="86" t="s">
        <v>70</v>
      </c>
      <c r="F11" s="88" t="s">
        <v>268</v>
      </c>
      <c r="G11" s="87" t="s">
        <v>226</v>
      </c>
      <c r="H11" s="87" t="s">
        <v>157</v>
      </c>
      <c r="I11" s="66"/>
      <c r="J11" s="66" t="s">
        <v>123</v>
      </c>
      <c r="K11" s="130"/>
      <c r="L11" s="126"/>
      <c r="M11" s="66" t="s">
        <v>123</v>
      </c>
      <c r="N11" s="66"/>
      <c r="O11" s="66">
        <f>70%*60</f>
        <v>42</v>
      </c>
      <c r="P11" s="61" t="str">
        <f t="shared" ref="P11:P17" si="0">+CONCATENATE(IF(I11="x","A",IF(J11="x","M",IF(K11="x","B"," "))),(IF(L11="x","S",IF(M11="x","M",IF(N11="x","L"," ")))))</f>
        <v>MM</v>
      </c>
      <c r="Q11" s="89" t="s">
        <v>121</v>
      </c>
      <c r="R11" s="92">
        <v>45688</v>
      </c>
      <c r="S11" s="90" t="s">
        <v>59</v>
      </c>
      <c r="T11" s="88" t="s">
        <v>251</v>
      </c>
      <c r="U11" s="92">
        <v>45688</v>
      </c>
      <c r="V11" s="116"/>
      <c r="W11" s="66" t="s">
        <v>250</v>
      </c>
      <c r="X11" s="87" t="s">
        <v>198</v>
      </c>
      <c r="Y11" s="61" t="str">
        <f t="shared" ref="Y11:Y20" si="1">(IF((P11="AM"),"SIGNIFICATIVO",IF((P11="AS"),"SIGNIFICATIVO",IF((P11="MS"),"SIGNIFICATIVO",IF((P11="AL"),"MODERADO",IF((P11="MM"),"MODERADO",IF((P11="BS"),"MODERADO",IF((P11="BL"),"LEVE",IF((P11="ML"),"LEVE",IF((P11="BM"),"LEVE"))))))))))</f>
        <v>MODERADO</v>
      </c>
      <c r="Z11" s="66" t="s">
        <v>1</v>
      </c>
      <c r="AA11" s="61" t="str">
        <f t="shared" ref="AA11:AA19" si="2">IF(AND(Y11="SIGNIFICATIVO",Z11="FUERTE"),"RIESGO RESIDUAL MODERADO",IF(AND(Y11="SIGNIFICATIVO",Z11="MODERADO"),"RIESGO RESIDUAL SIGNIFICATIVO",IF(AND(Y11="SIGNIFICATIVO",Z11="DEBIL"),"RIESGO RESIDUAL SIGNIFICATIVO",IF(AND(Y11="MODERADO",Z11="FUERTE"),"RIESGO RESIDUAL LEVE",IF(AND(Y11="MODERADO",Z11="MODERADO"),"RIESGO RESIDUAL MODERADO",IF(AND(Y11="MODERADO",Z11="DEBIL"),"RIESGO RESIDUAL MODERADO",IF(AND(Y11="LEVE",Z11="FUERTE"),"RIESGO RESIDUAL LEVE",IF(AND(Y11="LEVE",Z11="MODERADO"),"RIESGO RESIDUAL LEVE",IF(AND(Y11="LEVE",Z11="DEBIL"),"RIESGO RESIDUAL LEVE")))))))))</f>
        <v>RIESGO RESIDUAL MODERADO</v>
      </c>
      <c r="AB11" s="66"/>
    </row>
    <row r="12" spans="1:28" s="68" customFormat="1" ht="114.75" x14ac:dyDescent="0.2">
      <c r="A12" s="66" t="s">
        <v>295</v>
      </c>
      <c r="B12" s="78" t="s">
        <v>149</v>
      </c>
      <c r="C12" s="103" t="s">
        <v>166</v>
      </c>
      <c r="D12" s="67" t="s">
        <v>280</v>
      </c>
      <c r="E12" s="86" t="s">
        <v>174</v>
      </c>
      <c r="F12" s="119" t="s">
        <v>283</v>
      </c>
      <c r="G12" s="87" t="s">
        <v>226</v>
      </c>
      <c r="H12" s="87" t="s">
        <v>157</v>
      </c>
      <c r="I12" s="66"/>
      <c r="J12" s="66" t="s">
        <v>123</v>
      </c>
      <c r="K12" s="130"/>
      <c r="L12" s="126"/>
      <c r="M12" s="66" t="s">
        <v>123</v>
      </c>
      <c r="N12" s="66"/>
      <c r="O12" s="66">
        <f>80%*60</f>
        <v>48</v>
      </c>
      <c r="P12" s="84" t="str">
        <f t="shared" si="0"/>
        <v>MM</v>
      </c>
      <c r="Q12" s="89" t="s">
        <v>121</v>
      </c>
      <c r="R12" s="90">
        <v>45657</v>
      </c>
      <c r="S12" s="90" t="s">
        <v>59</v>
      </c>
      <c r="T12" s="119" t="s">
        <v>284</v>
      </c>
      <c r="U12" s="92">
        <v>45747</v>
      </c>
      <c r="V12" s="120"/>
      <c r="W12" s="66" t="s">
        <v>279</v>
      </c>
      <c r="X12" s="87" t="s">
        <v>198</v>
      </c>
      <c r="Y12" s="61" t="str">
        <f t="shared" si="1"/>
        <v>MODERADO</v>
      </c>
      <c r="Z12" s="66" t="s">
        <v>1</v>
      </c>
      <c r="AA12" s="61" t="str">
        <f t="shared" si="2"/>
        <v>RIESGO RESIDUAL MODERADO</v>
      </c>
      <c r="AB12" s="66"/>
    </row>
    <row r="13" spans="1:28" s="68" customFormat="1" ht="69" customHeight="1" x14ac:dyDescent="0.2">
      <c r="A13" s="66" t="s">
        <v>296</v>
      </c>
      <c r="B13" s="71" t="s">
        <v>147</v>
      </c>
      <c r="C13" s="67" t="s">
        <v>166</v>
      </c>
      <c r="D13" s="67" t="s">
        <v>241</v>
      </c>
      <c r="E13" s="66" t="s">
        <v>71</v>
      </c>
      <c r="F13" s="88" t="s">
        <v>270</v>
      </c>
      <c r="G13" s="87" t="s">
        <v>242</v>
      </c>
      <c r="H13" s="87" t="s">
        <v>243</v>
      </c>
      <c r="I13" s="66" t="s">
        <v>123</v>
      </c>
      <c r="J13" s="66"/>
      <c r="K13" s="130"/>
      <c r="L13" s="126" t="s">
        <v>123</v>
      </c>
      <c r="M13" s="66"/>
      <c r="N13" s="66"/>
      <c r="O13" s="118">
        <f>90%*80</f>
        <v>72</v>
      </c>
      <c r="P13" s="94" t="str">
        <f t="shared" si="0"/>
        <v>AS</v>
      </c>
      <c r="Q13" s="89" t="s">
        <v>121</v>
      </c>
      <c r="R13" s="90">
        <v>45688</v>
      </c>
      <c r="S13" s="90" t="s">
        <v>59</v>
      </c>
      <c r="T13" s="91" t="s">
        <v>278</v>
      </c>
      <c r="U13" s="90">
        <v>45672</v>
      </c>
      <c r="V13" s="93"/>
      <c r="W13" s="66" t="s">
        <v>244</v>
      </c>
      <c r="X13" s="87" t="s">
        <v>198</v>
      </c>
      <c r="Y13" s="61" t="str">
        <f t="shared" si="1"/>
        <v>SIGNIFICATIVO</v>
      </c>
      <c r="Z13" s="66" t="s">
        <v>1</v>
      </c>
      <c r="AA13" s="61" t="str">
        <f t="shared" si="2"/>
        <v>RIESGO RESIDUAL SIGNIFICATIVO</v>
      </c>
      <c r="AB13" s="66"/>
    </row>
    <row r="14" spans="1:28" s="105" customFormat="1" ht="127.5" x14ac:dyDescent="0.2">
      <c r="A14" s="66" t="s">
        <v>297</v>
      </c>
      <c r="B14" s="78" t="s">
        <v>150</v>
      </c>
      <c r="C14" s="67" t="s">
        <v>131</v>
      </c>
      <c r="D14" s="71" t="s">
        <v>159</v>
      </c>
      <c r="E14" s="86" t="s">
        <v>70</v>
      </c>
      <c r="F14" s="91" t="s">
        <v>271</v>
      </c>
      <c r="G14" s="95" t="s">
        <v>162</v>
      </c>
      <c r="H14" s="87" t="s">
        <v>240</v>
      </c>
      <c r="I14" s="69"/>
      <c r="J14" s="69" t="s">
        <v>123</v>
      </c>
      <c r="K14" s="131"/>
      <c r="L14" s="127"/>
      <c r="M14" s="69" t="s">
        <v>123</v>
      </c>
      <c r="N14" s="69"/>
      <c r="O14" s="118">
        <f>50%*60</f>
        <v>30</v>
      </c>
      <c r="P14" s="84" t="str">
        <f t="shared" si="0"/>
        <v>MM</v>
      </c>
      <c r="Q14" s="107" t="s">
        <v>121</v>
      </c>
      <c r="R14" s="97">
        <v>45747</v>
      </c>
      <c r="S14" s="97" t="s">
        <v>59</v>
      </c>
      <c r="T14" s="108" t="s">
        <v>272</v>
      </c>
      <c r="U14" s="97">
        <v>45747</v>
      </c>
      <c r="V14" s="106"/>
      <c r="W14" s="69" t="s">
        <v>315</v>
      </c>
      <c r="X14" s="91" t="s">
        <v>197</v>
      </c>
      <c r="Y14" s="61" t="str">
        <f t="shared" si="1"/>
        <v>MODERADO</v>
      </c>
      <c r="Z14" s="66" t="s">
        <v>1</v>
      </c>
      <c r="AA14" s="61" t="str">
        <f t="shared" si="2"/>
        <v>RIESGO RESIDUAL MODERADO</v>
      </c>
      <c r="AB14" s="66"/>
    </row>
    <row r="15" spans="1:28" s="68" customFormat="1" ht="82.9" customHeight="1" x14ac:dyDescent="0.2">
      <c r="A15" s="66" t="s">
        <v>298</v>
      </c>
      <c r="B15" s="71" t="s">
        <v>152</v>
      </c>
      <c r="C15" s="71" t="s">
        <v>267</v>
      </c>
      <c r="D15" s="71" t="s">
        <v>161</v>
      </c>
      <c r="E15" s="66" t="s">
        <v>70</v>
      </c>
      <c r="F15" s="109" t="s">
        <v>245</v>
      </c>
      <c r="G15" s="95" t="s">
        <v>246</v>
      </c>
      <c r="H15" s="87" t="s">
        <v>203</v>
      </c>
      <c r="I15" s="69"/>
      <c r="J15" s="69" t="s">
        <v>123</v>
      </c>
      <c r="K15" s="131"/>
      <c r="L15" s="127" t="s">
        <v>123</v>
      </c>
      <c r="M15" s="69"/>
      <c r="N15" s="69"/>
      <c r="O15" s="110">
        <f>60%*100</f>
        <v>60</v>
      </c>
      <c r="P15" s="94" t="str">
        <f t="shared" si="0"/>
        <v>MS</v>
      </c>
      <c r="Q15" s="107" t="s">
        <v>121</v>
      </c>
      <c r="R15" s="97">
        <v>45657</v>
      </c>
      <c r="S15" s="90" t="s">
        <v>59</v>
      </c>
      <c r="T15" s="91" t="s">
        <v>247</v>
      </c>
      <c r="U15" s="97">
        <v>45657</v>
      </c>
      <c r="V15" s="97"/>
      <c r="W15" s="69" t="s">
        <v>269</v>
      </c>
      <c r="X15" s="95" t="s">
        <v>198</v>
      </c>
      <c r="Y15" s="61" t="str">
        <f t="shared" si="1"/>
        <v>SIGNIFICATIVO</v>
      </c>
      <c r="Z15" s="66" t="s">
        <v>1</v>
      </c>
      <c r="AA15" s="61" t="str">
        <f t="shared" si="2"/>
        <v>RIESGO RESIDUAL SIGNIFICATIVO</v>
      </c>
      <c r="AB15" s="66"/>
    </row>
    <row r="16" spans="1:28" ht="76.5" x14ac:dyDescent="0.2">
      <c r="A16" s="66" t="s">
        <v>299</v>
      </c>
      <c r="B16" s="78" t="s">
        <v>148</v>
      </c>
      <c r="C16" s="71" t="s">
        <v>132</v>
      </c>
      <c r="D16" s="67" t="s">
        <v>163</v>
      </c>
      <c r="E16" s="66" t="s">
        <v>70</v>
      </c>
      <c r="F16" s="95" t="s">
        <v>164</v>
      </c>
      <c r="G16" s="87" t="s">
        <v>162</v>
      </c>
      <c r="H16" s="87" t="s">
        <v>156</v>
      </c>
      <c r="I16" s="66"/>
      <c r="J16" s="99" t="s">
        <v>123</v>
      </c>
      <c r="K16" s="130"/>
      <c r="L16" s="126" t="s">
        <v>123</v>
      </c>
      <c r="M16" s="66"/>
      <c r="N16" s="66"/>
      <c r="O16" s="100">
        <f>80%*90</f>
        <v>72</v>
      </c>
      <c r="P16" s="84" t="str">
        <f t="shared" si="0"/>
        <v>MS</v>
      </c>
      <c r="Q16" s="89" t="s">
        <v>121</v>
      </c>
      <c r="R16" s="90">
        <v>45657</v>
      </c>
      <c r="S16" s="90" t="s">
        <v>59</v>
      </c>
      <c r="T16" s="95" t="s">
        <v>220</v>
      </c>
      <c r="U16" s="90">
        <v>45611</v>
      </c>
      <c r="V16" s="98"/>
      <c r="W16" s="66" t="s">
        <v>221</v>
      </c>
      <c r="X16" s="87" t="s">
        <v>197</v>
      </c>
      <c r="Y16" s="61" t="str">
        <f t="shared" si="1"/>
        <v>SIGNIFICATIVO</v>
      </c>
      <c r="Z16" s="66" t="s">
        <v>1</v>
      </c>
      <c r="AA16" s="61" t="str">
        <f t="shared" si="2"/>
        <v>RIESGO RESIDUAL SIGNIFICATIVO</v>
      </c>
      <c r="AB16" s="66"/>
    </row>
    <row r="17" spans="1:28" s="68" customFormat="1" ht="142.15" customHeight="1" x14ac:dyDescent="0.2">
      <c r="A17" s="66" t="s">
        <v>300</v>
      </c>
      <c r="B17" s="67" t="s">
        <v>135</v>
      </c>
      <c r="C17" s="67" t="s">
        <v>166</v>
      </c>
      <c r="D17" s="67" t="s">
        <v>125</v>
      </c>
      <c r="E17" s="66" t="s">
        <v>174</v>
      </c>
      <c r="F17" s="87" t="s">
        <v>227</v>
      </c>
      <c r="G17" s="87" t="s">
        <v>226</v>
      </c>
      <c r="H17" s="87" t="s">
        <v>157</v>
      </c>
      <c r="I17" s="66"/>
      <c r="J17" s="66" t="s">
        <v>123</v>
      </c>
      <c r="K17" s="130"/>
      <c r="L17" s="126"/>
      <c r="M17" s="66" t="s">
        <v>123</v>
      </c>
      <c r="N17" s="66"/>
      <c r="O17" s="66">
        <f>80%*60</f>
        <v>48</v>
      </c>
      <c r="P17" s="61" t="str">
        <f t="shared" si="0"/>
        <v>MM</v>
      </c>
      <c r="Q17" s="89" t="s">
        <v>121</v>
      </c>
      <c r="R17" s="92">
        <v>45628</v>
      </c>
      <c r="S17" s="90" t="s">
        <v>59</v>
      </c>
      <c r="T17" s="87" t="s">
        <v>274</v>
      </c>
      <c r="U17" s="90">
        <v>45975</v>
      </c>
      <c r="V17" s="92"/>
      <c r="W17" s="66" t="s">
        <v>228</v>
      </c>
      <c r="X17" s="87" t="s">
        <v>198</v>
      </c>
      <c r="Y17" s="61" t="str">
        <f t="shared" si="1"/>
        <v>MODERADO</v>
      </c>
      <c r="Z17" s="66" t="s">
        <v>1</v>
      </c>
      <c r="AA17" s="61" t="str">
        <f t="shared" si="2"/>
        <v>RIESGO RESIDUAL MODERADO</v>
      </c>
      <c r="AB17" s="66"/>
    </row>
    <row r="18" spans="1:28" s="68" customFormat="1" ht="129" customHeight="1" x14ac:dyDescent="0.2">
      <c r="A18" s="66" t="s">
        <v>300</v>
      </c>
      <c r="B18" s="67" t="s">
        <v>135</v>
      </c>
      <c r="C18" s="67" t="s">
        <v>166</v>
      </c>
      <c r="D18" s="67" t="s">
        <v>125</v>
      </c>
      <c r="E18" s="66" t="s">
        <v>174</v>
      </c>
      <c r="F18" s="87" t="s">
        <v>227</v>
      </c>
      <c r="G18" s="87" t="s">
        <v>226</v>
      </c>
      <c r="H18" s="87" t="s">
        <v>157</v>
      </c>
      <c r="I18" s="66"/>
      <c r="J18" s="66" t="s">
        <v>123</v>
      </c>
      <c r="K18" s="130"/>
      <c r="L18" s="126"/>
      <c r="M18" s="66" t="s">
        <v>123</v>
      </c>
      <c r="N18" s="66"/>
      <c r="O18" s="66">
        <f>80%*60</f>
        <v>48</v>
      </c>
      <c r="P18" s="61" t="str">
        <f t="shared" ref="P18" si="3">+CONCATENATE(IF(I18="x","A",IF(J18="x","M",IF(K18="x","B"," "))),(IF(L18="x","S",IF(M18="x","M",IF(N18="x","L"," ")))))</f>
        <v>MM</v>
      </c>
      <c r="Q18" s="89" t="s">
        <v>121</v>
      </c>
      <c r="R18" s="92">
        <v>45628</v>
      </c>
      <c r="S18" s="90" t="s">
        <v>59</v>
      </c>
      <c r="T18" s="87" t="s">
        <v>275</v>
      </c>
      <c r="U18" s="90">
        <v>45975</v>
      </c>
      <c r="V18" s="92"/>
      <c r="W18" s="66" t="s">
        <v>228</v>
      </c>
      <c r="X18" s="87" t="s">
        <v>198</v>
      </c>
      <c r="Y18" s="61" t="str">
        <f t="shared" si="1"/>
        <v>MODERADO</v>
      </c>
      <c r="Z18" s="66" t="s">
        <v>1</v>
      </c>
      <c r="AA18" s="61" t="str">
        <f t="shared" si="2"/>
        <v>RIESGO RESIDUAL MODERADO</v>
      </c>
      <c r="AB18" s="66"/>
    </row>
    <row r="19" spans="1:28" s="68" customFormat="1" ht="99.75" customHeight="1" x14ac:dyDescent="0.2">
      <c r="A19" s="66" t="s">
        <v>301</v>
      </c>
      <c r="B19" s="78" t="s">
        <v>143</v>
      </c>
      <c r="C19" s="103" t="s">
        <v>166</v>
      </c>
      <c r="D19" s="103" t="s">
        <v>229</v>
      </c>
      <c r="E19" s="66" t="s">
        <v>174</v>
      </c>
      <c r="F19" s="103" t="s">
        <v>230</v>
      </c>
      <c r="G19" s="87" t="s">
        <v>231</v>
      </c>
      <c r="H19" s="87" t="s">
        <v>157</v>
      </c>
      <c r="I19" s="66"/>
      <c r="J19" s="66" t="s">
        <v>123</v>
      </c>
      <c r="K19" s="130"/>
      <c r="L19" s="126"/>
      <c r="M19" s="66" t="s">
        <v>123</v>
      </c>
      <c r="N19" s="66"/>
      <c r="O19" s="66">
        <f>60%*79</f>
        <v>47.4</v>
      </c>
      <c r="P19" s="84" t="str">
        <f>+CONCATENATE(IF(I19="x","A",IF(J19="x","M",IF(K19="x","B"," "))),(IF(L19="x","S",IF(M19="x","M",IF(N19="x","L"," ")))))</f>
        <v>MM</v>
      </c>
      <c r="Q19" s="89" t="s">
        <v>121</v>
      </c>
      <c r="R19" s="92">
        <v>45657</v>
      </c>
      <c r="S19" s="90" t="s">
        <v>59</v>
      </c>
      <c r="T19" s="104" t="s">
        <v>288</v>
      </c>
      <c r="U19" s="92" t="s">
        <v>232</v>
      </c>
      <c r="V19" s="92"/>
      <c r="W19" s="66" t="s">
        <v>233</v>
      </c>
      <c r="X19" s="87" t="s">
        <v>198</v>
      </c>
      <c r="Y19" s="61" t="str">
        <f t="shared" si="1"/>
        <v>MODERADO</v>
      </c>
      <c r="Z19" s="66" t="s">
        <v>1</v>
      </c>
      <c r="AA19" s="61" t="str">
        <f t="shared" si="2"/>
        <v>RIESGO RESIDUAL MODERADO</v>
      </c>
      <c r="AB19" s="66"/>
    </row>
    <row r="20" spans="1:28" s="68" customFormat="1" ht="125.25" customHeight="1" x14ac:dyDescent="0.2">
      <c r="A20" s="66" t="s">
        <v>302</v>
      </c>
      <c r="B20" s="78" t="s">
        <v>145</v>
      </c>
      <c r="C20" s="67" t="s">
        <v>166</v>
      </c>
      <c r="D20" s="67" t="s">
        <v>211</v>
      </c>
      <c r="E20" s="66" t="s">
        <v>70</v>
      </c>
      <c r="F20" s="88" t="s">
        <v>205</v>
      </c>
      <c r="G20" s="87" t="s">
        <v>120</v>
      </c>
      <c r="H20" s="87" t="s">
        <v>203</v>
      </c>
      <c r="I20" s="66"/>
      <c r="J20" s="66" t="s">
        <v>123</v>
      </c>
      <c r="K20" s="130"/>
      <c r="L20" s="126" t="s">
        <v>123</v>
      </c>
      <c r="M20" s="66"/>
      <c r="N20" s="66"/>
      <c r="O20" s="66">
        <f>60*100%</f>
        <v>60</v>
      </c>
      <c r="P20" s="84" t="str">
        <f>+CONCATENATE(IF(I20="x","A",IF(J20="x","M",IF(K20="x","B"," "))),(IF(L20="x","S",IF(M20="x","M",IF(N20="x","L"," ")))))</f>
        <v>MS</v>
      </c>
      <c r="Q20" s="89" t="s">
        <v>121</v>
      </c>
      <c r="R20" s="90">
        <v>45626</v>
      </c>
      <c r="S20" s="90" t="s">
        <v>59</v>
      </c>
      <c r="T20" s="91" t="s">
        <v>207</v>
      </c>
      <c r="U20" s="92">
        <v>45626</v>
      </c>
      <c r="V20" s="93"/>
      <c r="W20" s="66" t="s">
        <v>208</v>
      </c>
      <c r="X20" s="87" t="s">
        <v>198</v>
      </c>
      <c r="Y20" s="61" t="str">
        <f t="shared" si="1"/>
        <v>SIGNIFICATIVO</v>
      </c>
      <c r="Z20" s="66" t="s">
        <v>1</v>
      </c>
      <c r="AA20" s="61" t="str">
        <f t="shared" ref="AA20" si="4">IF(AND(Y20="SIGNIFICATIVO",Z20="FUERTE"),"RIESGO RESIDUAL MODERADO",IF(AND(Y20="SIGNIFICATIVO",Z20="MODERADO"),"RIESGO RESIDUAL SIGNIFICATIVO",IF(AND(Y20="SIGNIFICATIVO",Z20="DEBIL"),"RIESGO RESIDUAL SIGNIFICATIVO",IF(AND(Y20="MODERADO",Z20="FUERTE"),"RIESGO RESIDUAL LEVE",IF(AND(Y20="MODERADO",Z20="MODERADO"),"RIESGO RESIDUAL MODERADO",IF(AND(Y20="MODERADO",Z20="DEBIL"),"RIESGO RESIDUAL MODERADO",IF(AND(Y20="LEVE",Z20="FUERTE"),"RIESGO RESIDUAL LEVE",IF(AND(Y20="LEVE",Z20="MODERADO"),"RIESGO RESIDUAL LEVE",IF(AND(Y20="LEVE",Z20="DEBIL"),"RIESGO RESIDUAL LEVE")))))))))</f>
        <v>RIESGO RESIDUAL SIGNIFICATIVO</v>
      </c>
      <c r="AB20" s="66"/>
    </row>
    <row r="21" spans="1:28" s="68" customFormat="1" ht="114.75" x14ac:dyDescent="0.2">
      <c r="A21" s="66" t="s">
        <v>303</v>
      </c>
      <c r="B21" s="78" t="s">
        <v>138</v>
      </c>
      <c r="C21" s="67" t="s">
        <v>166</v>
      </c>
      <c r="D21" s="67" t="s">
        <v>170</v>
      </c>
      <c r="E21" s="66" t="s">
        <v>70</v>
      </c>
      <c r="F21" s="88" t="s">
        <v>292</v>
      </c>
      <c r="G21" s="87" t="s">
        <v>226</v>
      </c>
      <c r="H21" s="87" t="s">
        <v>157</v>
      </c>
      <c r="I21" s="66"/>
      <c r="J21" s="66" t="s">
        <v>123</v>
      </c>
      <c r="K21" s="130"/>
      <c r="L21" s="126" t="s">
        <v>123</v>
      </c>
      <c r="M21" s="66"/>
      <c r="N21" s="66"/>
      <c r="O21" s="66">
        <f>70%*100</f>
        <v>70</v>
      </c>
      <c r="P21" s="84" t="str">
        <f>+CONCATENATE(IF(I21="x","A",IF(J21="x","M",IF(K21="x","B"," "))),(IF(L21="x","S",IF(M21="x","M",IF(N21="x","L"," ")))))</f>
        <v>MS</v>
      </c>
      <c r="Q21" s="89" t="s">
        <v>121</v>
      </c>
      <c r="R21" s="97">
        <v>45687</v>
      </c>
      <c r="S21" s="97" t="s">
        <v>59</v>
      </c>
      <c r="T21" s="96" t="s">
        <v>234</v>
      </c>
      <c r="U21" s="97">
        <v>45656</v>
      </c>
      <c r="V21" s="90"/>
      <c r="W21" s="69" t="s">
        <v>235</v>
      </c>
      <c r="X21" s="87" t="s">
        <v>198</v>
      </c>
      <c r="Y21" s="61" t="str">
        <f t="shared" ref="Y21" si="5">(IF((P21="AM"),"SIGNIFICATIVO",IF((P21="AS"),"SIGNIFICATIVO",IF((P21="MS"),"SIGNIFICATIVO",IF((P21="AL"),"MODERADO",IF((P21="MM"),"MODERADO",IF((P21="BS"),"MODERADO",IF((P21="BL"),"LEVE",IF((P21="ML"),"LEVE",IF((P21="BM"),"LEVE"))))))))))</f>
        <v>SIGNIFICATIVO</v>
      </c>
      <c r="Z21" s="66" t="s">
        <v>1</v>
      </c>
      <c r="AA21" s="61" t="str">
        <f>IF(AND(Y21="SIGNIFICATIVO",Z21="FUERTE"),"RIESGO RESIDUAL MODERADO",IF(AND(Y21="SIGNIFICATIVO",Z21="MODERADO"),"RIESGO RESIDUAL SIGNIFICATIVO",IF(AND(Y21="SIGNIFICATIVO",Z21="DEBIL"),"RIESGO RESIDUAL SIGNIFICATIVO",IF(AND(Y21="MODERADO",Z21="FUERTE"),"RIESGO RESIDUAL LEVE",IF(AND(Y21="MODERADO",Z21="MODERADO"),"RIESGO RESIDUAL MODERADO",IF(AND(Y21="MODERADO",Z21="DEBIL"),"RIESGO RESIDUAL MODERADO",IF(AND(Y21="LEVE",Z21="FUERTE"),"RIESGO RESIDUAL LEVE",IF(AND(Y21="LEVE",Z21="MODERADO"),"RIESGO RESIDUAL LEVE",IF(AND(Y21="LEVE",Z21="DEBIL"),"RIESGO RESIDUAL LEVE")))))))))</f>
        <v>RIESGO RESIDUAL SIGNIFICATIVO</v>
      </c>
      <c r="AB21" s="66"/>
    </row>
    <row r="22" spans="1:28" s="105" customFormat="1" ht="114.75" x14ac:dyDescent="0.2">
      <c r="A22" s="66" t="s">
        <v>304</v>
      </c>
      <c r="B22" s="78" t="s">
        <v>139</v>
      </c>
      <c r="C22" s="78" t="s">
        <v>131</v>
      </c>
      <c r="D22" s="78" t="s">
        <v>237</v>
      </c>
      <c r="E22" s="66" t="s">
        <v>70</v>
      </c>
      <c r="F22" s="95" t="s">
        <v>236</v>
      </c>
      <c r="G22" s="95" t="s">
        <v>160</v>
      </c>
      <c r="H22" s="87" t="s">
        <v>156</v>
      </c>
      <c r="I22" s="66"/>
      <c r="J22" s="66" t="s">
        <v>123</v>
      </c>
      <c r="K22" s="130"/>
      <c r="L22" s="126" t="s">
        <v>123</v>
      </c>
      <c r="M22" s="66"/>
      <c r="N22" s="66"/>
      <c r="O22" s="66">
        <f>70%*100</f>
        <v>70</v>
      </c>
      <c r="P22" s="94" t="str">
        <f>+CONCATENATE(IF(I22="x","A",IF(J22="x","M",IF(K22="x","B"," "))),(IF(L22="x","S",IF(M22="x","M",IF(N22="x","L"," ")))))</f>
        <v>MS</v>
      </c>
      <c r="Q22" s="89" t="s">
        <v>121</v>
      </c>
      <c r="R22" s="97">
        <v>45688</v>
      </c>
      <c r="S22" s="90" t="s">
        <v>59</v>
      </c>
      <c r="T22" s="91" t="s">
        <v>238</v>
      </c>
      <c r="U22" s="97">
        <v>45657</v>
      </c>
      <c r="V22" s="97"/>
      <c r="W22" s="66" t="s">
        <v>239</v>
      </c>
      <c r="X22" s="87" t="s">
        <v>198</v>
      </c>
      <c r="Y22" s="61" t="str">
        <f t="shared" ref="Y22:Y26" si="6">(IF((P22="AM"),"SIGNIFICATIVO",IF((P22="AS"),"SIGNIFICATIVO",IF((P22="MS"),"SIGNIFICATIVO",IF((P22="AL"),"MODERADO",IF((P22="MM"),"MODERADO",IF((P22="BS"),"MODERADO",IF((P22="BL"),"LEVE",IF((P22="ML"),"LEVE",IF((P22="BM"),"LEVE"))))))))))</f>
        <v>SIGNIFICATIVO</v>
      </c>
      <c r="Z22" s="66" t="s">
        <v>1</v>
      </c>
      <c r="AA22" s="61" t="str">
        <f>IF(AND(Y22="SIGNIFICATIVO",Z22="FUERTE"),"RIESGO RESIDUAL MODERADO",IF(AND(Y22="SIGNIFICATIVO",Z22="MODERADO"),"RIESGO RESIDUAL SIGNIFICATIVO",IF(AND(Y22="SIGNIFICATIVO",Z22="DEBIL"),"RIESGO RESIDUAL SIGNIFICATIVO",IF(AND(Y22="MODERADO",Z22="FUERTE"),"RIESGO RESIDUAL LEVE",IF(AND(Y22="MODERADO",Z22="MODERADO"),"RIESGO RESIDUAL MODERADO",IF(AND(Y22="MODERADO",Z22="DEBIL"),"RIESGO RESIDUAL MODERADO",IF(AND(Y22="LEVE",Z22="FUERTE"),"RIESGO RESIDUAL LEVE",IF(AND(Y22="LEVE",Z22="MODERADO"),"RIESGO RESIDUAL LEVE",IF(AND(Y22="LEVE",Z22="DEBIL"),"RIESGO RESIDUAL LEVE")))))))))</f>
        <v>RIESGO RESIDUAL SIGNIFICATIVO</v>
      </c>
      <c r="AB22" s="66"/>
    </row>
    <row r="23" spans="1:28" s="68" customFormat="1" ht="123" customHeight="1" x14ac:dyDescent="0.2">
      <c r="A23" s="66" t="s">
        <v>305</v>
      </c>
      <c r="B23" s="78" t="s">
        <v>140</v>
      </c>
      <c r="C23" s="67" t="s">
        <v>131</v>
      </c>
      <c r="D23" s="71" t="s">
        <v>210</v>
      </c>
      <c r="E23" s="66" t="s">
        <v>70</v>
      </c>
      <c r="F23" s="96" t="s">
        <v>214</v>
      </c>
      <c r="G23" s="87" t="s">
        <v>120</v>
      </c>
      <c r="H23" s="87" t="s">
        <v>157</v>
      </c>
      <c r="I23" s="66"/>
      <c r="J23" s="66" t="s">
        <v>123</v>
      </c>
      <c r="K23" s="130"/>
      <c r="L23" s="126"/>
      <c r="M23" s="66" t="s">
        <v>123</v>
      </c>
      <c r="N23" s="66"/>
      <c r="O23" s="66">
        <f>70%*50</f>
        <v>35</v>
      </c>
      <c r="P23" s="84" t="str">
        <f t="shared" ref="P23" si="7">+CONCATENATE(IF(I23="x","A",IF(J23="x","M",IF(K23="x","B"," "))),(IF(L23="x","S",IF(M23="x","M",IF(N23="x","L"," ")))))</f>
        <v>MM</v>
      </c>
      <c r="Q23" s="89" t="s">
        <v>121</v>
      </c>
      <c r="R23" s="90">
        <v>46022</v>
      </c>
      <c r="S23" s="90" t="s">
        <v>59</v>
      </c>
      <c r="T23" s="96" t="s">
        <v>289</v>
      </c>
      <c r="U23" s="90">
        <v>45657</v>
      </c>
      <c r="V23" s="97"/>
      <c r="W23" s="66" t="s">
        <v>215</v>
      </c>
      <c r="X23" s="87" t="s">
        <v>198</v>
      </c>
      <c r="Y23" s="61" t="str">
        <f t="shared" si="6"/>
        <v>MODERADO</v>
      </c>
      <c r="Z23" s="66" t="s">
        <v>1</v>
      </c>
      <c r="AA23" s="61" t="str">
        <f t="shared" ref="AA23" si="8">IF(AND(Y23="SIGNIFICATIVO",Z23="FUERTE"),"RIESGO RESIDUAL MODERADO",IF(AND(Y23="SIGNIFICATIVO",Z23="MODERADO"),"RIESGO RESIDUAL SIGNIFICATIVO",IF(AND(Y23="SIGNIFICATIVO",Z23="DEBIL"),"RIESGO RESIDUAL SIGNIFICATIVO",IF(AND(Y23="MODERADO",Z23="FUERTE"),"RIESGO RESIDUAL LEVE",IF(AND(Y23="MODERADO",Z23="MODERADO"),"RIESGO RESIDUAL MODERADO",IF(AND(Y23="MODERADO",Z23="DEBIL"),"RIESGO RESIDUAL MODERADO",IF(AND(Y23="LEVE",Z23="FUERTE"),"RIESGO RESIDUAL LEVE",IF(AND(Y23="LEVE",Z23="MODERADO"),"RIESGO RESIDUAL LEVE",IF(AND(Y23="LEVE",Z23="DEBIL"),"RIESGO RESIDUAL LEVE")))))))))</f>
        <v>RIESGO RESIDUAL MODERADO</v>
      </c>
      <c r="AB23" s="66"/>
    </row>
    <row r="24" spans="1:28" s="68" customFormat="1" ht="138" customHeight="1" x14ac:dyDescent="0.2">
      <c r="A24" s="66" t="s">
        <v>306</v>
      </c>
      <c r="B24" s="71" t="s">
        <v>141</v>
      </c>
      <c r="C24" s="67" t="s">
        <v>267</v>
      </c>
      <c r="D24" s="67" t="s">
        <v>124</v>
      </c>
      <c r="E24" s="66" t="s">
        <v>70</v>
      </c>
      <c r="F24" s="109" t="s">
        <v>252</v>
      </c>
      <c r="G24" s="87" t="s">
        <v>120</v>
      </c>
      <c r="H24" s="87" t="s">
        <v>203</v>
      </c>
      <c r="I24" s="66"/>
      <c r="J24" s="66" t="s">
        <v>123</v>
      </c>
      <c r="K24" s="130"/>
      <c r="L24" s="126" t="s">
        <v>123</v>
      </c>
      <c r="M24" s="66"/>
      <c r="N24" s="66"/>
      <c r="O24" s="66">
        <f>50%*80</f>
        <v>40</v>
      </c>
      <c r="P24" s="94" t="str">
        <f>+CONCATENATE(IF(I24="x","A",IF(J24="x","M",IF(K24="x","B"," "))),(IF(L24="x","S",IF(M24="x","M",IF(N24="x","L"," ")))))</f>
        <v>MS</v>
      </c>
      <c r="Q24" s="89" t="s">
        <v>121</v>
      </c>
      <c r="R24" s="97">
        <v>45657</v>
      </c>
      <c r="S24" s="97" t="s">
        <v>59</v>
      </c>
      <c r="T24" s="95" t="s">
        <v>253</v>
      </c>
      <c r="U24" s="98">
        <v>45657</v>
      </c>
      <c r="V24" s="98"/>
      <c r="W24" s="69" t="s">
        <v>254</v>
      </c>
      <c r="X24" s="95" t="s">
        <v>198</v>
      </c>
      <c r="Y24" s="61" t="str">
        <f t="shared" si="6"/>
        <v>SIGNIFICATIVO</v>
      </c>
      <c r="Z24" s="66" t="s">
        <v>34</v>
      </c>
      <c r="AA24" s="61" t="str">
        <f>IF(AND(Y24="SIGNIFICATIVO",Z24="FUERTE"),"RIESGO RESIDUAL MODERADO",IF(AND(Y24="SIGNIFICATIVO",Z24="MODERADO"),"RIESGO RESIDUAL SIGNIFICATIVO",IF(AND(Y24="SIGNIFICATIVO",Z24="DEBIL"),"RIESGO RESIDUAL SIGNIFICATIVO",IF(AND(Y24="MODERADO",Z24="FUERTE"),"RIESGO RESIDUAL LEVE",IF(AND(Y24="MODERADO",Z24="MODERADO"),"RIESGO RESIDUAL MODERADO",IF(AND(Y24="MODERADO",Z24="DEBIL"),"RIESGO RESIDUAL MODERADO",IF(AND(Y24="LEVE",Z24="FUERTE"),"RIESGO RESIDUAL LEVE",IF(AND(Y24="LEVE",Z24="MODERADO"),"RIESGO RESIDUAL LEVE",IF(AND(Y24="LEVE",Z24="DEBIL"),"RIESGO RESIDUAL LEVE")))))))))</f>
        <v>RIESGO RESIDUAL SIGNIFICATIVO</v>
      </c>
      <c r="AB24" s="66"/>
    </row>
    <row r="25" spans="1:28" s="68" customFormat="1" ht="89.25" x14ac:dyDescent="0.2">
      <c r="A25" s="66" t="s">
        <v>307</v>
      </c>
      <c r="B25" s="71" t="s">
        <v>144</v>
      </c>
      <c r="C25" s="71" t="s">
        <v>267</v>
      </c>
      <c r="D25" s="71" t="s">
        <v>213</v>
      </c>
      <c r="E25" s="66" t="s">
        <v>70</v>
      </c>
      <c r="F25" s="109" t="s">
        <v>212</v>
      </c>
      <c r="G25" s="95" t="s">
        <v>120</v>
      </c>
      <c r="H25" s="95" t="s">
        <v>157</v>
      </c>
      <c r="I25" s="69"/>
      <c r="J25" s="69"/>
      <c r="K25" s="131" t="s">
        <v>123</v>
      </c>
      <c r="L25" s="127" t="s">
        <v>123</v>
      </c>
      <c r="M25" s="69"/>
      <c r="N25" s="69"/>
      <c r="O25" s="69">
        <f>30%*100</f>
        <v>30</v>
      </c>
      <c r="P25" s="94" t="str">
        <f>+CONCATENATE(IF(I25="x","A",IF(J25="x","M",IF(K25="x","B"," "))),(IF(L25="x","S",IF(M25="x","M",IF(N25="x","L"," ")))))</f>
        <v>BS</v>
      </c>
      <c r="Q25" s="107" t="s">
        <v>121</v>
      </c>
      <c r="R25" s="97">
        <v>45657</v>
      </c>
      <c r="S25" s="90" t="s">
        <v>59</v>
      </c>
      <c r="T25" s="108" t="s">
        <v>165</v>
      </c>
      <c r="U25" s="97">
        <v>45657</v>
      </c>
      <c r="V25" s="97"/>
      <c r="W25" s="69" t="s">
        <v>209</v>
      </c>
      <c r="X25" s="95" t="s">
        <v>198</v>
      </c>
      <c r="Y25" s="61" t="str">
        <f t="shared" si="6"/>
        <v>MODERADO</v>
      </c>
      <c r="Z25" s="66" t="s">
        <v>1</v>
      </c>
      <c r="AA25" s="61" t="str">
        <f>IF(AND(Y25="SIGNIFICATIVO",Z25="FUERTE"),"RIESGO RESIDUAL MODERADO",IF(AND(Y25="SIGNIFICATIVO",Z25="MODERADO"),"RIESGO RESIDUAL SIGNIFICATIVO",IF(AND(Y25="SIGNIFICATIVO",Z25="DEBIL"),"RIESGO RESIDUAL SIGNIFICATIVO",IF(AND(Y25="MODERADO",Z25="FUERTE"),"RIESGO RESIDUAL LEVE",IF(AND(Y25="MODERADO",Z25="MODERADO"),"RIESGO RESIDUAL MODERADO",IF(AND(Y25="MODERADO",Z25="DEBIL"),"RIESGO RESIDUAL MODERADO",IF(AND(Y25="LEVE",Z25="FUERTE"),"RIESGO RESIDUAL LEVE",IF(AND(Y25="LEVE",Z25="MODERADO"),"RIESGO RESIDUAL LEVE",IF(AND(Y25="LEVE",Z25="DEBIL"),"RIESGO RESIDUAL LEVE")))))))))</f>
        <v>RIESGO RESIDUAL MODERADO</v>
      </c>
      <c r="AB25" s="66"/>
    </row>
    <row r="26" spans="1:28" s="105" customFormat="1" ht="69" customHeight="1" x14ac:dyDescent="0.2">
      <c r="A26" s="66" t="s">
        <v>308</v>
      </c>
      <c r="B26" s="78" t="s">
        <v>136</v>
      </c>
      <c r="C26" s="67" t="s">
        <v>132</v>
      </c>
      <c r="D26" s="67" t="s">
        <v>46</v>
      </c>
      <c r="E26" s="66" t="s">
        <v>70</v>
      </c>
      <c r="F26" s="88" t="s">
        <v>281</v>
      </c>
      <c r="G26" s="87" t="s">
        <v>256</v>
      </c>
      <c r="H26" s="87" t="s">
        <v>257</v>
      </c>
      <c r="I26" s="66"/>
      <c r="J26" s="66"/>
      <c r="K26" s="130" t="s">
        <v>123</v>
      </c>
      <c r="L26" s="126"/>
      <c r="M26" s="66" t="s">
        <v>123</v>
      </c>
      <c r="N26" s="66"/>
      <c r="O26" s="121">
        <f>39%*60</f>
        <v>23.400000000000002</v>
      </c>
      <c r="P26" s="84" t="str">
        <f>+CONCATENATE(IF(I26="x","A",IF(J26="x","M",IF(K26="x","B"," "))),(IF(L26="x","S",IF(M26="x","M",IF(N26="x","L"," ")))))</f>
        <v>BM</v>
      </c>
      <c r="Q26" s="89" t="s">
        <v>121</v>
      </c>
      <c r="R26" s="90">
        <v>46022</v>
      </c>
      <c r="S26" s="90" t="s">
        <v>59</v>
      </c>
      <c r="T26" s="96" t="s">
        <v>282</v>
      </c>
      <c r="U26" s="97">
        <v>45672</v>
      </c>
      <c r="V26" s="98"/>
      <c r="W26" s="66" t="s">
        <v>255</v>
      </c>
      <c r="X26" s="87" t="s">
        <v>197</v>
      </c>
      <c r="Y26" s="61" t="str">
        <f t="shared" si="6"/>
        <v>LEVE</v>
      </c>
      <c r="Z26" s="66" t="s">
        <v>34</v>
      </c>
      <c r="AA26" s="61" t="str">
        <f>IF(AND(Y26="SIGNIFICATIVO",Z26="FUERTE"),"RIESGO RESIDUAL MODERADO",IF(AND(Y26="SIGNIFICATIVO",Z26="MODERADO"),"RIESGO RESIDUAL SIGNIFICATIVO",IF(AND(Y26="SIGNIFICATIVO",Z26="DEBIL"),"RIESGO RESIDUAL SIGNIFICATIVO",IF(AND(Y26="MODERADO",Z26="FUERTE"),"RIESGO RESIDUAL LEVE",IF(AND(Y26="MODERADO",Z26="MODERADO"),"RIESGO RESIDUAL MODERADO",IF(AND(Y26="MODERADO",Z26="DEBIL"),"RIESGO RESIDUAL MODERADO",IF(AND(Y26="LEVE",Z26="FUERTE"),"RIESGO RESIDUAL LEVE",IF(AND(Y26="LEVE",Z26="MODERADO"),"RIESGO RESIDUAL LEVE",IF(AND(Y26="LEVE",Z26="DEBIL"),"RIESGO RESIDUAL LEVE")))))))))</f>
        <v>RIESGO RESIDUAL LEVE</v>
      </c>
      <c r="AB26" s="66"/>
    </row>
    <row r="27" spans="1:28" s="105" customFormat="1" ht="169.5" customHeight="1" x14ac:dyDescent="0.2">
      <c r="A27" s="66" t="s">
        <v>309</v>
      </c>
      <c r="B27" s="78" t="s">
        <v>142</v>
      </c>
      <c r="C27" s="67" t="s">
        <v>132</v>
      </c>
      <c r="D27" s="67" t="s">
        <v>128</v>
      </c>
      <c r="E27" s="66" t="s">
        <v>70</v>
      </c>
      <c r="F27" s="87" t="s">
        <v>258</v>
      </c>
      <c r="G27" s="87" t="s">
        <v>120</v>
      </c>
      <c r="H27" s="87" t="s">
        <v>203</v>
      </c>
      <c r="I27" s="66"/>
      <c r="J27" s="66" t="s">
        <v>123</v>
      </c>
      <c r="K27" s="130"/>
      <c r="L27" s="126"/>
      <c r="M27" s="66" t="s">
        <v>123</v>
      </c>
      <c r="N27" s="66"/>
      <c r="O27" s="66">
        <f>80%*50</f>
        <v>40</v>
      </c>
      <c r="P27" s="84" t="str">
        <f t="shared" ref="P27:P33" si="9">+CONCATENATE(IF(I27="x","A",IF(J27="x","M",IF(K27="x","B"," "))),(IF(L27="x","S",IF(M27="x","M",IF(N27="x","L"," ")))))</f>
        <v>MM</v>
      </c>
      <c r="Q27" s="89" t="s">
        <v>121</v>
      </c>
      <c r="R27" s="90">
        <v>46022</v>
      </c>
      <c r="S27" s="90" t="s">
        <v>59</v>
      </c>
      <c r="T27" s="95" t="s">
        <v>263</v>
      </c>
      <c r="U27" s="90" t="s">
        <v>259</v>
      </c>
      <c r="V27" s="93"/>
      <c r="W27" s="66" t="s">
        <v>264</v>
      </c>
      <c r="X27" s="87" t="s">
        <v>197</v>
      </c>
      <c r="Y27" s="61" t="str">
        <f t="shared" ref="Y27:Y33" si="10">(IF((P27="AM"),"SIGNIFICATIVO",IF((P27="AS"),"SIGNIFICATIVO",IF((P27="MS"),"SIGNIFICATIVO",IF((P27="AL"),"MODERADO",IF((P27="MM"),"MODERADO",IF((P27="BS"),"MODERADO",IF((P27="BL"),"LEVE",IF((P27="ML"),"LEVE",IF((P27="BM"),"LEVE"))))))))))</f>
        <v>MODERADO</v>
      </c>
      <c r="Z27" s="66" t="s">
        <v>1</v>
      </c>
      <c r="AA27" s="61" t="str">
        <f t="shared" ref="AA27:AA33" si="11">IF(AND(Y27="SIGNIFICATIVO",Z27="FUERTE"),"RIESGO RESIDUAL MODERADO",IF(AND(Y27="SIGNIFICATIVO",Z27="MODERADO"),"RIESGO RESIDUAL SIGNIFICATIVO",IF(AND(Y27="SIGNIFICATIVO",Z27="DEBIL"),"RIESGO RESIDUAL SIGNIFICATIVO",IF(AND(Y27="MODERADO",Z27="FUERTE"),"RIESGO RESIDUAL LEVE",IF(AND(Y27="MODERADO",Z27="MODERADO"),"RIESGO RESIDUAL MODERADO",IF(AND(Y27="MODERADO",Z27="DEBIL"),"RIESGO RESIDUAL MODERADO",IF(AND(Y27="LEVE",Z27="FUERTE"),"RIESGO RESIDUAL LEVE",IF(AND(Y27="LEVE",Z27="MODERADO"),"RIESGO RESIDUAL LEVE",IF(AND(Y27="LEVE",Z27="DEBIL"),"RIESGO RESIDUAL LEVE")))))))))</f>
        <v>RIESGO RESIDUAL MODERADO</v>
      </c>
      <c r="AB27" s="66"/>
    </row>
    <row r="28" spans="1:28" s="105" customFormat="1" ht="169.5" customHeight="1" x14ac:dyDescent="0.2">
      <c r="A28" s="66" t="s">
        <v>309</v>
      </c>
      <c r="B28" s="78" t="s">
        <v>142</v>
      </c>
      <c r="C28" s="67" t="s">
        <v>132</v>
      </c>
      <c r="D28" s="67" t="s">
        <v>128</v>
      </c>
      <c r="E28" s="66" t="s">
        <v>70</v>
      </c>
      <c r="F28" s="87" t="s">
        <v>258</v>
      </c>
      <c r="G28" s="87" t="s">
        <v>120</v>
      </c>
      <c r="H28" s="87" t="s">
        <v>203</v>
      </c>
      <c r="I28" s="66"/>
      <c r="J28" s="66" t="s">
        <v>123</v>
      </c>
      <c r="K28" s="130"/>
      <c r="L28" s="126"/>
      <c r="M28" s="66" t="s">
        <v>123</v>
      </c>
      <c r="N28" s="66"/>
      <c r="O28" s="66">
        <f>80%*50</f>
        <v>40</v>
      </c>
      <c r="P28" s="84" t="str">
        <f t="shared" si="9"/>
        <v>MM</v>
      </c>
      <c r="Q28" s="89" t="s">
        <v>121</v>
      </c>
      <c r="R28" s="90">
        <v>46022</v>
      </c>
      <c r="S28" s="90" t="s">
        <v>59</v>
      </c>
      <c r="T28" s="95" t="s">
        <v>260</v>
      </c>
      <c r="U28" s="90" t="s">
        <v>259</v>
      </c>
      <c r="V28" s="93"/>
      <c r="W28" s="66" t="s">
        <v>264</v>
      </c>
      <c r="X28" s="87" t="s">
        <v>198</v>
      </c>
      <c r="Y28" s="61" t="str">
        <f t="shared" si="10"/>
        <v>MODERADO</v>
      </c>
      <c r="Z28" s="66" t="s">
        <v>1</v>
      </c>
      <c r="AA28" s="61" t="str">
        <f t="shared" si="11"/>
        <v>RIESGO RESIDUAL MODERADO</v>
      </c>
      <c r="AB28" s="66"/>
    </row>
    <row r="29" spans="1:28" s="105" customFormat="1" ht="169.5" customHeight="1" x14ac:dyDescent="0.2">
      <c r="A29" s="66" t="s">
        <v>309</v>
      </c>
      <c r="B29" s="78" t="s">
        <v>142</v>
      </c>
      <c r="C29" s="67" t="s">
        <v>132</v>
      </c>
      <c r="D29" s="67" t="s">
        <v>128</v>
      </c>
      <c r="E29" s="66" t="s">
        <v>70</v>
      </c>
      <c r="F29" s="87" t="s">
        <v>258</v>
      </c>
      <c r="G29" s="87" t="s">
        <v>120</v>
      </c>
      <c r="H29" s="87" t="s">
        <v>203</v>
      </c>
      <c r="I29" s="66"/>
      <c r="J29" s="66" t="s">
        <v>123</v>
      </c>
      <c r="K29" s="130"/>
      <c r="L29" s="126"/>
      <c r="M29" s="66" t="s">
        <v>123</v>
      </c>
      <c r="N29" s="66"/>
      <c r="O29" s="66">
        <f>80%*50</f>
        <v>40</v>
      </c>
      <c r="P29" s="84" t="str">
        <f t="shared" si="9"/>
        <v>MM</v>
      </c>
      <c r="Q29" s="89" t="s">
        <v>121</v>
      </c>
      <c r="R29" s="90">
        <v>46022</v>
      </c>
      <c r="S29" s="90" t="s">
        <v>59</v>
      </c>
      <c r="T29" s="95" t="s">
        <v>261</v>
      </c>
      <c r="U29" s="90" t="s">
        <v>262</v>
      </c>
      <c r="V29" s="93"/>
      <c r="W29" s="66" t="s">
        <v>264</v>
      </c>
      <c r="X29" s="87" t="s">
        <v>198</v>
      </c>
      <c r="Y29" s="61" t="str">
        <f t="shared" si="10"/>
        <v>MODERADO</v>
      </c>
      <c r="Z29" s="66" t="s">
        <v>1</v>
      </c>
      <c r="AA29" s="61" t="str">
        <f t="shared" si="11"/>
        <v>RIESGO RESIDUAL MODERADO</v>
      </c>
      <c r="AB29" s="66"/>
    </row>
    <row r="30" spans="1:28" s="68" customFormat="1" ht="63.75" x14ac:dyDescent="0.2">
      <c r="A30" s="66" t="s">
        <v>310</v>
      </c>
      <c r="B30" s="78" t="s">
        <v>137</v>
      </c>
      <c r="C30" s="67" t="s">
        <v>132</v>
      </c>
      <c r="D30" s="67" t="s">
        <v>47</v>
      </c>
      <c r="E30" s="66" t="s">
        <v>70</v>
      </c>
      <c r="F30" s="88" t="s">
        <v>206</v>
      </c>
      <c r="G30" s="87" t="s">
        <v>158</v>
      </c>
      <c r="H30" s="87" t="s">
        <v>176</v>
      </c>
      <c r="I30" s="66"/>
      <c r="J30" s="66"/>
      <c r="K30" s="130" t="s">
        <v>123</v>
      </c>
      <c r="L30" s="126"/>
      <c r="M30" s="66" t="s">
        <v>123</v>
      </c>
      <c r="N30" s="66"/>
      <c r="O30" s="66">
        <f>30%*79</f>
        <v>23.7</v>
      </c>
      <c r="P30" s="84" t="str">
        <f>+CONCATENATE(IF(I30="x","A",IF(J30="x","M",IF(K30="x","B"," "))),(IF(L30="x","S",IF(M30="x","M",IF(N30="x","L"," ")))))</f>
        <v>BM</v>
      </c>
      <c r="Q30" s="122" t="s">
        <v>121</v>
      </c>
      <c r="R30" s="117">
        <v>45945</v>
      </c>
      <c r="S30" s="117" t="s">
        <v>59</v>
      </c>
      <c r="T30" s="91" t="s">
        <v>276</v>
      </c>
      <c r="U30" s="117" t="s">
        <v>277</v>
      </c>
      <c r="V30" s="123"/>
      <c r="W30" s="66" t="s">
        <v>204</v>
      </c>
      <c r="X30" s="87" t="s">
        <v>198</v>
      </c>
      <c r="Y30" s="61" t="str">
        <f>(IF((P30="AM"),"SIGNIFICATIVO",IF((P30="AS"),"SIGNIFICATIVO",IF((P30="MS"),"SIGNIFICATIVO",IF((P30="AL"),"MODERADO",IF((P30="MM"),"MODERADO",IF((P30="BS"),"MODERADO",IF((P30="BL"),"LEVE",IF((P30="ML"),"LEVE",IF((P30="BM"),"LEVE"))))))))))</f>
        <v>LEVE</v>
      </c>
      <c r="Z30" s="66" t="s">
        <v>1</v>
      </c>
      <c r="AA30" s="61" t="str">
        <f>IF(AND(Y30="SIGNIFICATIVO",Z30="FUERTE"),"RIESGO RESIDUAL MODERADO",IF(AND(Y30="SIGNIFICATIVO",Z30="MODERADO"),"RIESGO RESIDUAL SIGNIFICATIVO",IF(AND(Y30="SIGNIFICATIVO",Z30="DEBIL"),"RIESGO RESIDUAL SIGNIFICATIVO",IF(AND(Y30="MODERADO",Z30="FUERTE"),"RIESGO RESIDUAL LEVE",IF(AND(Y30="MODERADO",Z30="MODERADO"),"RIESGO RESIDUAL MODERADO",IF(AND(Y30="MODERADO",Z30="DEBIL"),"RIESGO RESIDUAL MODERADO",IF(AND(Y30="LEVE",Z30="FUERTE"),"RIESGO RESIDUAL LEVE",IF(AND(Y30="LEVE",Z30="MODERADO"),"RIESGO RESIDUAL LEVE",IF(AND(Y30="LEVE",Z30="DEBIL"),"RIESGO RESIDUAL LEVE")))))))))</f>
        <v>RIESGO RESIDUAL LEVE</v>
      </c>
      <c r="AB30" s="66"/>
    </row>
    <row r="31" spans="1:28" s="68" customFormat="1" ht="71.25" customHeight="1" x14ac:dyDescent="0.2">
      <c r="A31" s="66" t="s">
        <v>311</v>
      </c>
      <c r="B31" s="78" t="s">
        <v>133</v>
      </c>
      <c r="C31" s="67" t="s">
        <v>132</v>
      </c>
      <c r="D31" s="67" t="s">
        <v>49</v>
      </c>
      <c r="E31" s="66" t="s">
        <v>70</v>
      </c>
      <c r="F31" s="88" t="s">
        <v>293</v>
      </c>
      <c r="G31" s="87" t="s">
        <v>120</v>
      </c>
      <c r="H31" s="87" t="s">
        <v>203</v>
      </c>
      <c r="I31" s="66" t="s">
        <v>123</v>
      </c>
      <c r="J31" s="66"/>
      <c r="K31" s="130"/>
      <c r="L31" s="126" t="s">
        <v>123</v>
      </c>
      <c r="M31" s="66"/>
      <c r="N31" s="66"/>
      <c r="O31" s="66">
        <f>90%*90</f>
        <v>81</v>
      </c>
      <c r="P31" s="84" t="str">
        <f t="shared" si="9"/>
        <v>AS</v>
      </c>
      <c r="Q31" s="89" t="s">
        <v>121</v>
      </c>
      <c r="R31" s="90">
        <v>45595</v>
      </c>
      <c r="S31" s="90" t="s">
        <v>59</v>
      </c>
      <c r="T31" s="91" t="s">
        <v>290</v>
      </c>
      <c r="U31" s="90">
        <v>45611</v>
      </c>
      <c r="V31" s="97"/>
      <c r="W31" s="66" t="s">
        <v>222</v>
      </c>
      <c r="X31" s="87" t="s">
        <v>200</v>
      </c>
      <c r="Y31" s="61" t="str">
        <f t="shared" si="10"/>
        <v>SIGNIFICATIVO</v>
      </c>
      <c r="Z31" s="66" t="s">
        <v>35</v>
      </c>
      <c r="AA31" s="61" t="str">
        <f t="shared" si="11"/>
        <v>RIESGO RESIDUAL MODERADO</v>
      </c>
      <c r="AB31" s="66"/>
    </row>
    <row r="32" spans="1:28" ht="76.5" x14ac:dyDescent="0.2">
      <c r="A32" s="66" t="s">
        <v>312</v>
      </c>
      <c r="B32" s="78" t="s">
        <v>146</v>
      </c>
      <c r="C32" s="71" t="s">
        <v>132</v>
      </c>
      <c r="D32" s="71" t="s">
        <v>48</v>
      </c>
      <c r="E32" s="66" t="s">
        <v>70</v>
      </c>
      <c r="F32" s="102" t="s">
        <v>224</v>
      </c>
      <c r="G32" s="87" t="s">
        <v>160</v>
      </c>
      <c r="H32" s="87" t="s">
        <v>156</v>
      </c>
      <c r="I32" s="66"/>
      <c r="J32" s="99" t="s">
        <v>216</v>
      </c>
      <c r="K32" s="130" t="s">
        <v>123</v>
      </c>
      <c r="L32" s="126"/>
      <c r="M32" s="66" t="s">
        <v>123</v>
      </c>
      <c r="N32" s="66"/>
      <c r="O32" s="100">
        <f>20%*50</f>
        <v>10</v>
      </c>
      <c r="P32" s="84" t="str">
        <f t="shared" si="9"/>
        <v>BM</v>
      </c>
      <c r="Q32" s="89" t="s">
        <v>121</v>
      </c>
      <c r="R32" s="90" t="s">
        <v>217</v>
      </c>
      <c r="S32" s="90" t="s">
        <v>59</v>
      </c>
      <c r="T32" s="95" t="s">
        <v>218</v>
      </c>
      <c r="U32" s="90" t="s">
        <v>219</v>
      </c>
      <c r="V32" s="90"/>
      <c r="W32" s="66" t="s">
        <v>225</v>
      </c>
      <c r="X32" s="87" t="s">
        <v>198</v>
      </c>
      <c r="Y32" s="61" t="str">
        <f t="shared" si="10"/>
        <v>LEVE</v>
      </c>
      <c r="Z32" s="66" t="s">
        <v>1</v>
      </c>
      <c r="AA32" s="61" t="str">
        <f t="shared" si="11"/>
        <v>RIESGO RESIDUAL LEVE</v>
      </c>
      <c r="AB32" s="66"/>
    </row>
    <row r="33" spans="1:28" ht="63.75" x14ac:dyDescent="0.2">
      <c r="A33" s="66" t="s">
        <v>313</v>
      </c>
      <c r="B33" s="78" t="s">
        <v>146</v>
      </c>
      <c r="C33" s="71" t="s">
        <v>132</v>
      </c>
      <c r="D33" s="71" t="s">
        <v>48</v>
      </c>
      <c r="E33" s="66" t="s">
        <v>70</v>
      </c>
      <c r="F33" s="95" t="s">
        <v>286</v>
      </c>
      <c r="G33" s="87" t="s">
        <v>120</v>
      </c>
      <c r="H33" s="87" t="s">
        <v>203</v>
      </c>
      <c r="I33" s="66"/>
      <c r="J33" s="99" t="s">
        <v>123</v>
      </c>
      <c r="K33" s="130"/>
      <c r="L33" s="126"/>
      <c r="M33" s="66"/>
      <c r="N33" s="66" t="s">
        <v>123</v>
      </c>
      <c r="O33" s="100">
        <f>50%*30</f>
        <v>15</v>
      </c>
      <c r="P33" s="84" t="str">
        <f t="shared" si="9"/>
        <v>ML</v>
      </c>
      <c r="Q33" s="89" t="s">
        <v>121</v>
      </c>
      <c r="R33" s="90" t="s">
        <v>265</v>
      </c>
      <c r="S33" s="90" t="s">
        <v>59</v>
      </c>
      <c r="T33" s="95" t="s">
        <v>291</v>
      </c>
      <c r="U33" s="90" t="s">
        <v>266</v>
      </c>
      <c r="V33" s="90"/>
      <c r="W33" s="66" t="s">
        <v>225</v>
      </c>
      <c r="X33" s="87" t="s">
        <v>198</v>
      </c>
      <c r="Y33" s="61" t="str">
        <f t="shared" si="10"/>
        <v>LEVE</v>
      </c>
      <c r="Z33" s="66" t="s">
        <v>1</v>
      </c>
      <c r="AA33" s="61" t="str">
        <f t="shared" si="11"/>
        <v>RIESGO RESIDUAL LEVE</v>
      </c>
      <c r="AB33" s="66"/>
    </row>
    <row r="34" spans="1:28" ht="75" customHeight="1" x14ac:dyDescent="0.2">
      <c r="A34" s="66" t="s">
        <v>314</v>
      </c>
      <c r="B34" s="71" t="s">
        <v>134</v>
      </c>
      <c r="C34" s="67" t="s">
        <v>132</v>
      </c>
      <c r="D34" s="67" t="s">
        <v>50</v>
      </c>
      <c r="E34" s="66" t="s">
        <v>173</v>
      </c>
      <c r="F34" s="101" t="s">
        <v>287</v>
      </c>
      <c r="G34" s="87" t="s">
        <v>162</v>
      </c>
      <c r="H34" s="87" t="s">
        <v>156</v>
      </c>
      <c r="I34" s="66"/>
      <c r="J34" s="66" t="s">
        <v>123</v>
      </c>
      <c r="K34" s="130"/>
      <c r="L34" s="126" t="s">
        <v>123</v>
      </c>
      <c r="M34" s="66"/>
      <c r="N34" s="66"/>
      <c r="O34" s="66">
        <f>50%*80</f>
        <v>40</v>
      </c>
      <c r="P34" s="94" t="str">
        <f>+CONCATENATE(IF(I34="x","A",IF(J34="x","M",IF(K34="x","B"," "))),(IF(L34="x","S",IF(M34="x","M",IF(N34="x","L"," ")))))</f>
        <v>MS</v>
      </c>
      <c r="Q34" s="89" t="s">
        <v>121</v>
      </c>
      <c r="R34" s="90">
        <v>45809</v>
      </c>
      <c r="S34" s="90" t="s">
        <v>59</v>
      </c>
      <c r="T34" s="95" t="s">
        <v>285</v>
      </c>
      <c r="U34" s="92">
        <v>45658</v>
      </c>
      <c r="V34" s="98"/>
      <c r="W34" s="66" t="s">
        <v>223</v>
      </c>
      <c r="X34" s="87" t="s">
        <v>197</v>
      </c>
      <c r="Y34" s="61" t="str">
        <f>(IF((P34="AM"),"SIGNIFICATIVO",IF((P34="AS"),"SIGNIFICATIVO",IF((P34="MS"),"SIGNIFICATIVO",IF((P34="AL"),"MODERADO",IF((P34="MM"),"MODERADO",IF((P34="BS"),"MODERADO",IF((P34="BL"),"LEVE",IF((P34="ML"),"LEVE",IF((P34="BM"),"LEVE"))))))))))</f>
        <v>SIGNIFICATIVO</v>
      </c>
      <c r="Z34" s="66" t="s">
        <v>1</v>
      </c>
      <c r="AA34" s="61" t="str">
        <f>IF(AND(Y34="SIGNIFICATIVO",Z34="FUERTE"),"RIESGO RESIDUAL MODERADO",IF(AND(Y34="SIGNIFICATIVO",Z34="MODERADO"),"RIESGO RESIDUAL SIGNIFICATIVO",IF(AND(Y34="SIGNIFICATIVO",Z34="DEBIL"),"RIESGO RESIDUAL SIGNIFICATIVO",IF(AND(Y34="MODERADO",Z34="FUERTE"),"RIESGO RESIDUAL LEVE",IF(AND(Y34="MODERADO",Z34="MODERADO"),"RIESGO RESIDUAL MODERADO",IF(AND(Y34="MODERADO",Z34="DEBIL"),"RIESGO RESIDUAL MODERADO",IF(AND(Y34="LEVE",Z34="FUERTE"),"RIESGO RESIDUAL LEVE",IF(AND(Y34="LEVE",Z34="MODERADO"),"RIESGO RESIDUAL LEVE",IF(AND(Y34="LEVE",Z34="DEBIL"),"RIESGO RESIDUAL LEVE")))))))))</f>
        <v>RIESGO RESIDUAL SIGNIFICATIVO</v>
      </c>
      <c r="AB34" s="66"/>
    </row>
    <row r="69" spans="2:2" x14ac:dyDescent="0.2">
      <c r="B69"/>
    </row>
    <row r="70" spans="2:2" x14ac:dyDescent="0.2">
      <c r="B70"/>
    </row>
    <row r="71" spans="2:2" x14ac:dyDescent="0.2">
      <c r="B71"/>
    </row>
    <row r="72" spans="2:2" x14ac:dyDescent="0.2">
      <c r="B72"/>
    </row>
    <row r="73" spans="2:2" x14ac:dyDescent="0.2">
      <c r="B73"/>
    </row>
    <row r="74" spans="2:2" x14ac:dyDescent="0.2">
      <c r="B74"/>
    </row>
  </sheetData>
  <mergeCells count="32">
    <mergeCell ref="A8:A10"/>
    <mergeCell ref="B8:B10"/>
    <mergeCell ref="C8:C10"/>
    <mergeCell ref="T9:T10"/>
    <mergeCell ref="U9:U10"/>
    <mergeCell ref="L8:N8"/>
    <mergeCell ref="P8:P10"/>
    <mergeCell ref="T8:AA8"/>
    <mergeCell ref="Z9:Z10"/>
    <mergeCell ref="V9:V10"/>
    <mergeCell ref="W9:W10"/>
    <mergeCell ref="X9:X10"/>
    <mergeCell ref="Y9:Y10"/>
    <mergeCell ref="AA9:AA10"/>
    <mergeCell ref="Q8:Q10"/>
    <mergeCell ref="R8:R10"/>
    <mergeCell ref="AB9:AB10"/>
    <mergeCell ref="S8:S10"/>
    <mergeCell ref="T7:AA7"/>
    <mergeCell ref="A1:Z1"/>
    <mergeCell ref="A2:Z2"/>
    <mergeCell ref="A3:Z3"/>
    <mergeCell ref="A4:Z4"/>
    <mergeCell ref="G8:G10"/>
    <mergeCell ref="H8:H10"/>
    <mergeCell ref="D8:D10"/>
    <mergeCell ref="A7:E7"/>
    <mergeCell ref="O9:O10"/>
    <mergeCell ref="I7:P7"/>
    <mergeCell ref="E8:E10"/>
    <mergeCell ref="F8:F10"/>
    <mergeCell ref="I8:K8"/>
  </mergeCells>
  <conditionalFormatting sqref="Y30">
    <cfRule type="cellIs" dxfId="1971" priority="11478" operator="equal">
      <formula>"BM"</formula>
    </cfRule>
    <cfRule type="cellIs" dxfId="1970" priority="11479" operator="equal">
      <formula>"ML"</formula>
    </cfRule>
    <cfRule type="cellIs" dxfId="1969" priority="11480" operator="equal">
      <formula>"BL"</formula>
    </cfRule>
    <cfRule type="cellIs" dxfId="1968" priority="11481" operator="equal">
      <formula>"MS"</formula>
    </cfRule>
    <cfRule type="cellIs" dxfId="1967" priority="11482" operator="equal">
      <formula>"AM"</formula>
    </cfRule>
    <cfRule type="cellIs" dxfId="1966" priority="11483" operator="equal">
      <formula>"AS"</formula>
    </cfRule>
    <cfRule type="cellIs" dxfId="1965" priority="11484" operator="equal">
      <formula>"BS"</formula>
    </cfRule>
    <cfRule type="cellIs" dxfId="1964" priority="11485" operator="equal">
      <formula>"AL"</formula>
    </cfRule>
    <cfRule type="cellIs" dxfId="1963" priority="11486" operator="equal">
      <formula>"MM"</formula>
    </cfRule>
    <cfRule type="cellIs" dxfId="1962" priority="11487" operator="equal">
      <formula>"MS"</formula>
    </cfRule>
    <cfRule type="colorScale" priority="11488">
      <colorScale>
        <cfvo type="formula" val="MS"/>
        <cfvo type="max"/>
        <color rgb="FFFF0000"/>
        <color rgb="FFFFEF9C"/>
      </colorScale>
    </cfRule>
  </conditionalFormatting>
  <conditionalFormatting sqref="AA30 AA21">
    <cfRule type="containsText" dxfId="1961" priority="11475" operator="containsText" text="RIESGO RESIDUAL LEVE">
      <formula>NOT(ISERROR(SEARCH("RIESGO RESIDUAL LEVE",AA21)))</formula>
    </cfRule>
    <cfRule type="containsText" dxfId="1960" priority="11477" operator="containsText" text="RIESGO RESIDUAL MODERADO">
      <formula>NOT(ISERROR(SEARCH("RIESGO RESIDUAL MODERADO",AA21)))</formula>
    </cfRule>
  </conditionalFormatting>
  <conditionalFormatting sqref="R30">
    <cfRule type="cellIs" dxfId="1959" priority="8775" operator="equal">
      <formula>"BM"</formula>
    </cfRule>
    <cfRule type="cellIs" dxfId="1958" priority="8776" operator="equal">
      <formula>"ML"</formula>
    </cfRule>
    <cfRule type="cellIs" dxfId="1957" priority="8777" operator="equal">
      <formula>"BL"</formula>
    </cfRule>
    <cfRule type="cellIs" dxfId="1956" priority="8778" operator="equal">
      <formula>"MS"</formula>
    </cfRule>
    <cfRule type="cellIs" dxfId="1955" priority="8779" operator="equal">
      <formula>"AM"</formula>
    </cfRule>
    <cfRule type="cellIs" dxfId="1954" priority="8780" operator="equal">
      <formula>"AS"</formula>
    </cfRule>
    <cfRule type="cellIs" dxfId="1953" priority="8781" operator="equal">
      <formula>"BS"</formula>
    </cfRule>
    <cfRule type="cellIs" dxfId="1952" priority="8782" operator="equal">
      <formula>"AL"</formula>
    </cfRule>
    <cfRule type="cellIs" dxfId="1951" priority="8783" operator="equal">
      <formula>"MM"</formula>
    </cfRule>
    <cfRule type="cellIs" dxfId="1950" priority="8784" operator="equal">
      <formula>"MS"</formula>
    </cfRule>
    <cfRule type="colorScale" priority="8785">
      <colorScale>
        <cfvo type="formula" val="MS"/>
        <cfvo type="max"/>
        <color rgb="FFFF0000"/>
        <color rgb="FFFFEF9C"/>
      </colorScale>
    </cfRule>
  </conditionalFormatting>
  <conditionalFormatting sqref="S30">
    <cfRule type="cellIs" dxfId="1949" priority="8753" operator="equal">
      <formula>"BM"</formula>
    </cfRule>
    <cfRule type="cellIs" dxfId="1948" priority="8754" operator="equal">
      <formula>"ML"</formula>
    </cfRule>
    <cfRule type="cellIs" dxfId="1947" priority="8755" operator="equal">
      <formula>"BL"</formula>
    </cfRule>
    <cfRule type="cellIs" dxfId="1946" priority="8756" operator="equal">
      <formula>"MS"</formula>
    </cfRule>
    <cfRule type="cellIs" dxfId="1945" priority="8757" operator="equal">
      <formula>"AM"</formula>
    </cfRule>
    <cfRule type="cellIs" dxfId="1944" priority="8758" operator="equal">
      <formula>"AS"</formula>
    </cfRule>
    <cfRule type="cellIs" dxfId="1943" priority="8759" operator="equal">
      <formula>"BS"</formula>
    </cfRule>
    <cfRule type="cellIs" dxfId="1942" priority="8760" operator="equal">
      <formula>"AL"</formula>
    </cfRule>
    <cfRule type="cellIs" dxfId="1941" priority="8761" operator="equal">
      <formula>"MM"</formula>
    </cfRule>
    <cfRule type="cellIs" dxfId="1940" priority="8762" operator="equal">
      <formula>"MS"</formula>
    </cfRule>
    <cfRule type="colorScale" priority="8763">
      <colorScale>
        <cfvo type="formula" val="MS"/>
        <cfvo type="max"/>
        <color rgb="FFFF0000"/>
        <color rgb="FFFFEF9C"/>
      </colorScale>
    </cfRule>
  </conditionalFormatting>
  <conditionalFormatting sqref="U30">
    <cfRule type="cellIs" dxfId="1939" priority="8742" operator="equal">
      <formula>"BM"</formula>
    </cfRule>
    <cfRule type="cellIs" dxfId="1938" priority="8743" operator="equal">
      <formula>"ML"</formula>
    </cfRule>
    <cfRule type="cellIs" dxfId="1937" priority="8744" operator="equal">
      <formula>"BL"</formula>
    </cfRule>
    <cfRule type="cellIs" dxfId="1936" priority="8745" operator="equal">
      <formula>"MS"</formula>
    </cfRule>
    <cfRule type="cellIs" dxfId="1935" priority="8746" operator="equal">
      <formula>"AM"</formula>
    </cfRule>
    <cfRule type="cellIs" dxfId="1934" priority="8747" operator="equal">
      <formula>"AS"</formula>
    </cfRule>
    <cfRule type="cellIs" dxfId="1933" priority="8748" operator="equal">
      <formula>"BS"</formula>
    </cfRule>
    <cfRule type="cellIs" dxfId="1932" priority="8749" operator="equal">
      <formula>"AL"</formula>
    </cfRule>
    <cfRule type="cellIs" dxfId="1931" priority="8750" operator="equal">
      <formula>"MM"</formula>
    </cfRule>
    <cfRule type="cellIs" dxfId="1930" priority="8751" operator="equal">
      <formula>"MS"</formula>
    </cfRule>
    <cfRule type="colorScale" priority="8752">
      <colorScale>
        <cfvo type="formula" val="MS"/>
        <cfvo type="max"/>
        <color rgb="FFFF0000"/>
        <color rgb="FFFFEF9C"/>
      </colorScale>
    </cfRule>
  </conditionalFormatting>
  <conditionalFormatting sqref="P30:P31 P21 P26">
    <cfRule type="cellIs" dxfId="1929" priority="3722" operator="equal">
      <formula>"BM"</formula>
    </cfRule>
    <cfRule type="cellIs" dxfId="1928" priority="3723" operator="equal">
      <formula>"ML"</formula>
    </cfRule>
    <cfRule type="cellIs" dxfId="1927" priority="3724" operator="equal">
      <formula>"BL"</formula>
    </cfRule>
    <cfRule type="cellIs" dxfId="1926" priority="3725" operator="equal">
      <formula>"MS"</formula>
    </cfRule>
    <cfRule type="cellIs" dxfId="1925" priority="3726" operator="equal">
      <formula>"AM"</formula>
    </cfRule>
    <cfRule type="cellIs" dxfId="1924" priority="3727" operator="equal">
      <formula>"AS"</formula>
    </cfRule>
    <cfRule type="cellIs" dxfId="1923" priority="3728" operator="equal">
      <formula>"BS"</formula>
    </cfRule>
    <cfRule type="cellIs" dxfId="1922" priority="3729" operator="equal">
      <formula>"AL"</formula>
    </cfRule>
    <cfRule type="cellIs" dxfId="1921" priority="3730" operator="equal">
      <formula>"MM"</formula>
    </cfRule>
  </conditionalFormatting>
  <conditionalFormatting sqref="Q30">
    <cfRule type="cellIs" dxfId="1920" priority="13012" operator="equal">
      <formula>"BM"</formula>
    </cfRule>
    <cfRule type="cellIs" dxfId="1919" priority="13013" operator="equal">
      <formula>"ML"</formula>
    </cfRule>
    <cfRule type="cellIs" dxfId="1918" priority="13014" operator="equal">
      <formula>"BL"</formula>
    </cfRule>
    <cfRule type="cellIs" dxfId="1917" priority="13015" operator="equal">
      <formula>"MS"</formula>
    </cfRule>
    <cfRule type="cellIs" dxfId="1916" priority="13016" operator="equal">
      <formula>"AM"</formula>
    </cfRule>
    <cfRule type="cellIs" dxfId="1915" priority="13017" operator="equal">
      <formula>"AS"</formula>
    </cfRule>
    <cfRule type="cellIs" dxfId="1914" priority="13018" operator="equal">
      <formula>"BS"</formula>
    </cfRule>
    <cfRule type="cellIs" dxfId="1913" priority="13019" operator="equal">
      <formula>"AL"</formula>
    </cfRule>
    <cfRule type="cellIs" dxfId="1912" priority="13020" operator="equal">
      <formula>"MM"</formula>
    </cfRule>
    <cfRule type="cellIs" dxfId="1911" priority="13021" operator="equal">
      <formula>"MS"</formula>
    </cfRule>
    <cfRule type="colorScale" priority="13022">
      <colorScale>
        <cfvo type="formula" val="MS"/>
        <cfvo type="max"/>
        <color rgb="FFFF0000"/>
        <color rgb="FFFFEF9C"/>
      </colorScale>
    </cfRule>
  </conditionalFormatting>
  <conditionalFormatting sqref="O30">
    <cfRule type="cellIs" dxfId="1910" priority="13217" operator="equal">
      <formula>"BM"</formula>
    </cfRule>
    <cfRule type="cellIs" dxfId="1909" priority="13218" operator="equal">
      <formula>"ML"</formula>
    </cfRule>
    <cfRule type="cellIs" dxfId="1908" priority="13219" operator="equal">
      <formula>"BL"</formula>
    </cfRule>
    <cfRule type="cellIs" dxfId="1907" priority="13220" operator="equal">
      <formula>"MS"</formula>
    </cfRule>
    <cfRule type="cellIs" dxfId="1906" priority="13221" operator="equal">
      <formula>"AM"</formula>
    </cfRule>
    <cfRule type="cellIs" dxfId="1905" priority="13222" operator="equal">
      <formula>"AS"</formula>
    </cfRule>
    <cfRule type="cellIs" dxfId="1904" priority="13223" operator="equal">
      <formula>"BS"</formula>
    </cfRule>
    <cfRule type="cellIs" dxfId="1903" priority="13224" operator="equal">
      <formula>"AL"</formula>
    </cfRule>
    <cfRule type="cellIs" dxfId="1902" priority="13225" operator="equal">
      <formula>"MM"</formula>
    </cfRule>
    <cfRule type="cellIs" dxfId="1901" priority="13226" operator="equal">
      <formula>"MS"</formula>
    </cfRule>
    <cfRule type="colorScale" priority="13227">
      <colorScale>
        <cfvo type="formula" val="MS"/>
        <cfvo type="max"/>
        <color rgb="FFFF0000"/>
        <color rgb="FFFFEF9C"/>
      </colorScale>
    </cfRule>
  </conditionalFormatting>
  <conditionalFormatting sqref="X30">
    <cfRule type="cellIs" dxfId="1900" priority="13228" operator="equal">
      <formula>"BM"</formula>
    </cfRule>
    <cfRule type="cellIs" dxfId="1899" priority="13229" operator="equal">
      <formula>"ML"</formula>
    </cfRule>
    <cfRule type="cellIs" dxfId="1898" priority="13230" operator="equal">
      <formula>"BL"</formula>
    </cfRule>
    <cfRule type="cellIs" dxfId="1897" priority="13231" operator="equal">
      <formula>"MS"</formula>
    </cfRule>
    <cfRule type="cellIs" dxfId="1896" priority="13232" operator="equal">
      <formula>"AM"</formula>
    </cfRule>
    <cfRule type="cellIs" dxfId="1895" priority="13233" operator="equal">
      <formula>"AS"</formula>
    </cfRule>
    <cfRule type="cellIs" dxfId="1894" priority="13234" operator="equal">
      <formula>"BS"</formula>
    </cfRule>
    <cfRule type="cellIs" dxfId="1893" priority="13235" operator="equal">
      <formula>"AL"</formula>
    </cfRule>
    <cfRule type="cellIs" dxfId="1892" priority="13236" operator="equal">
      <formula>"MM"</formula>
    </cfRule>
    <cfRule type="cellIs" dxfId="1891" priority="13237" operator="equal">
      <formula>"MS"</formula>
    </cfRule>
    <cfRule type="colorScale" priority="13238">
      <colorScale>
        <cfvo type="formula" val="MS"/>
        <cfvo type="max"/>
        <color rgb="FFFF0000"/>
        <color rgb="FFFFEF9C"/>
      </colorScale>
    </cfRule>
  </conditionalFormatting>
  <conditionalFormatting sqref="V30">
    <cfRule type="cellIs" dxfId="1890" priority="13239" operator="equal">
      <formula>"BM"</formula>
    </cfRule>
    <cfRule type="cellIs" dxfId="1889" priority="13240" operator="equal">
      <formula>"ML"</formula>
    </cfRule>
    <cfRule type="cellIs" dxfId="1888" priority="13241" operator="equal">
      <formula>"BL"</formula>
    </cfRule>
    <cfRule type="cellIs" dxfId="1887" priority="13242" operator="equal">
      <formula>"MS"</formula>
    </cfRule>
    <cfRule type="cellIs" dxfId="1886" priority="13243" operator="equal">
      <formula>"AM"</formula>
    </cfRule>
    <cfRule type="cellIs" dxfId="1885" priority="13244" operator="equal">
      <formula>"AS"</formula>
    </cfRule>
    <cfRule type="cellIs" dxfId="1884" priority="13245" operator="equal">
      <formula>"BS"</formula>
    </cfRule>
    <cfRule type="cellIs" dxfId="1883" priority="13246" operator="equal">
      <formula>"AL"</formula>
    </cfRule>
    <cfRule type="cellIs" dxfId="1882" priority="13247" operator="equal">
      <formula>"MM"</formula>
    </cfRule>
    <cfRule type="cellIs" dxfId="1881" priority="13248" operator="equal">
      <formula>"MS"</formula>
    </cfRule>
    <cfRule type="colorScale" priority="13249">
      <colorScale>
        <cfvo type="formula" val="MS"/>
        <cfvo type="max"/>
        <color rgb="FFFF0000"/>
        <color rgb="FFFFEF9C"/>
      </colorScale>
    </cfRule>
  </conditionalFormatting>
  <conditionalFormatting sqref="Z30">
    <cfRule type="cellIs" dxfId="1880" priority="13273" operator="equal">
      <formula>"BM"</formula>
    </cfRule>
    <cfRule type="cellIs" dxfId="1879" priority="13274" operator="equal">
      <formula>"ML"</formula>
    </cfRule>
    <cfRule type="cellIs" dxfId="1878" priority="13275" operator="equal">
      <formula>"BL"</formula>
    </cfRule>
    <cfRule type="cellIs" dxfId="1877" priority="13276" operator="equal">
      <formula>"MS"</formula>
    </cfRule>
    <cfRule type="cellIs" dxfId="1876" priority="13277" operator="equal">
      <formula>"AM"</formula>
    </cfRule>
    <cfRule type="cellIs" dxfId="1875" priority="13278" operator="equal">
      <formula>"AS"</formula>
    </cfRule>
    <cfRule type="cellIs" dxfId="1874" priority="13279" operator="equal">
      <formula>"BS"</formula>
    </cfRule>
    <cfRule type="cellIs" dxfId="1873" priority="13280" operator="equal">
      <formula>"AL"</formula>
    </cfRule>
    <cfRule type="cellIs" dxfId="1872" priority="13281" operator="equal">
      <formula>"MM"</formula>
    </cfRule>
    <cfRule type="cellIs" dxfId="1871" priority="13282" operator="equal">
      <formula>"MS"</formula>
    </cfRule>
    <cfRule type="colorScale" priority="13283">
      <colorScale>
        <cfvo type="formula" val="MS"/>
        <cfvo type="max"/>
        <color rgb="FFFF0000"/>
        <color rgb="FFFFEF9C"/>
      </colorScale>
    </cfRule>
  </conditionalFormatting>
  <conditionalFormatting sqref="P30">
    <cfRule type="colorScale" priority="13305">
      <colorScale>
        <cfvo type="formula" val="MS"/>
        <cfvo type="max"/>
        <color rgb="FFFF0000"/>
        <color rgb="FFFFEF9C"/>
      </colorScale>
    </cfRule>
  </conditionalFormatting>
  <conditionalFormatting sqref="AA20">
    <cfRule type="containsText" dxfId="1870" priority="3147" operator="containsText" text="RIESGO RESIDUAL LEVE">
      <formula>NOT(ISERROR(SEARCH("RIESGO RESIDUAL LEVE",AA20)))</formula>
    </cfRule>
    <cfRule type="containsText" dxfId="1869" priority="3149" operator="containsText" text="RIESGO RESIDUAL MODERADO">
      <formula>NOT(ISERROR(SEARCH("RIESGO RESIDUAL MODERADO",AA20)))</formula>
    </cfRule>
  </conditionalFormatting>
  <conditionalFormatting sqref="O20">
    <cfRule type="cellIs" dxfId="1868" priority="3103" operator="equal">
      <formula>"BM"</formula>
    </cfRule>
    <cfRule type="cellIs" dxfId="1867" priority="3104" operator="equal">
      <formula>"ML"</formula>
    </cfRule>
    <cfRule type="cellIs" dxfId="1866" priority="3105" operator="equal">
      <formula>"BL"</formula>
    </cfRule>
    <cfRule type="cellIs" dxfId="1865" priority="3106" operator="equal">
      <formula>"MS"</formula>
    </cfRule>
    <cfRule type="cellIs" dxfId="1864" priority="3107" operator="equal">
      <formula>"AM"</formula>
    </cfRule>
    <cfRule type="cellIs" dxfId="1863" priority="3108" operator="equal">
      <formula>"AS"</formula>
    </cfRule>
    <cfRule type="cellIs" dxfId="1862" priority="3109" operator="equal">
      <formula>"BS"</formula>
    </cfRule>
    <cfRule type="cellIs" dxfId="1861" priority="3110" operator="equal">
      <formula>"AL"</formula>
    </cfRule>
    <cfRule type="cellIs" dxfId="1860" priority="3111" operator="equal">
      <formula>"MM"</formula>
    </cfRule>
    <cfRule type="cellIs" dxfId="1859" priority="3112" operator="equal">
      <formula>"MS"</formula>
    </cfRule>
    <cfRule type="colorScale" priority="3113">
      <colorScale>
        <cfvo type="formula" val="MS"/>
        <cfvo type="max"/>
        <color rgb="FFFF0000"/>
        <color rgb="FFFFEF9C"/>
      </colorScale>
    </cfRule>
  </conditionalFormatting>
  <conditionalFormatting sqref="Q20:R20">
    <cfRule type="cellIs" dxfId="1858" priority="3114" operator="equal">
      <formula>"BM"</formula>
    </cfRule>
    <cfRule type="cellIs" dxfId="1857" priority="3115" operator="equal">
      <formula>"ML"</formula>
    </cfRule>
    <cfRule type="cellIs" dxfId="1856" priority="3116" operator="equal">
      <formula>"BL"</formula>
    </cfRule>
    <cfRule type="cellIs" dxfId="1855" priority="3117" operator="equal">
      <formula>"MS"</formula>
    </cfRule>
    <cfRule type="cellIs" dxfId="1854" priority="3118" operator="equal">
      <formula>"AM"</formula>
    </cfRule>
    <cfRule type="cellIs" dxfId="1853" priority="3119" operator="equal">
      <formula>"AS"</formula>
    </cfRule>
    <cfRule type="cellIs" dxfId="1852" priority="3120" operator="equal">
      <formula>"BS"</formula>
    </cfRule>
    <cfRule type="cellIs" dxfId="1851" priority="3121" operator="equal">
      <formula>"AL"</formula>
    </cfRule>
    <cfRule type="cellIs" dxfId="1850" priority="3122" operator="equal">
      <formula>"MM"</formula>
    </cfRule>
    <cfRule type="cellIs" dxfId="1849" priority="3123" operator="equal">
      <formula>"MS"</formula>
    </cfRule>
    <cfRule type="colorScale" priority="3124">
      <colorScale>
        <cfvo type="formula" val="MS"/>
        <cfvo type="max"/>
        <color rgb="FFFF0000"/>
        <color rgb="FFFFEF9C"/>
      </colorScale>
    </cfRule>
  </conditionalFormatting>
  <conditionalFormatting sqref="X20">
    <cfRule type="cellIs" dxfId="1848" priority="3125" operator="equal">
      <formula>"BM"</formula>
    </cfRule>
    <cfRule type="cellIs" dxfId="1847" priority="3126" operator="equal">
      <formula>"ML"</formula>
    </cfRule>
    <cfRule type="cellIs" dxfId="1846" priority="3127" operator="equal">
      <formula>"BL"</formula>
    </cfRule>
    <cfRule type="cellIs" dxfId="1845" priority="3128" operator="equal">
      <formula>"MS"</formula>
    </cfRule>
    <cfRule type="cellIs" dxfId="1844" priority="3129" operator="equal">
      <formula>"AM"</formula>
    </cfRule>
    <cfRule type="cellIs" dxfId="1843" priority="3130" operator="equal">
      <formula>"AS"</formula>
    </cfRule>
    <cfRule type="cellIs" dxfId="1842" priority="3131" operator="equal">
      <formula>"BS"</formula>
    </cfRule>
    <cfRule type="cellIs" dxfId="1841" priority="3132" operator="equal">
      <formula>"AL"</formula>
    </cfRule>
    <cfRule type="cellIs" dxfId="1840" priority="3133" operator="equal">
      <formula>"MM"</formula>
    </cfRule>
    <cfRule type="cellIs" dxfId="1839" priority="3134" operator="equal">
      <formula>"MS"</formula>
    </cfRule>
    <cfRule type="colorScale" priority="3135">
      <colorScale>
        <cfvo type="formula" val="MS"/>
        <cfvo type="max"/>
        <color rgb="FFFF0000"/>
        <color rgb="FFFFEF9C"/>
      </colorScale>
    </cfRule>
  </conditionalFormatting>
  <conditionalFormatting sqref="S20">
    <cfRule type="cellIs" dxfId="1838" priority="3136" operator="equal">
      <formula>"BM"</formula>
    </cfRule>
    <cfRule type="cellIs" dxfId="1837" priority="3137" operator="equal">
      <formula>"ML"</formula>
    </cfRule>
    <cfRule type="cellIs" dxfId="1836" priority="3138" operator="equal">
      <formula>"BL"</formula>
    </cfRule>
    <cfRule type="cellIs" dxfId="1835" priority="3139" operator="equal">
      <formula>"MS"</formula>
    </cfRule>
    <cfRule type="cellIs" dxfId="1834" priority="3140" operator="equal">
      <formula>"AM"</formula>
    </cfRule>
    <cfRule type="cellIs" dxfId="1833" priority="3141" operator="equal">
      <formula>"AS"</formula>
    </cfRule>
    <cfRule type="cellIs" dxfId="1832" priority="3142" operator="equal">
      <formula>"BS"</formula>
    </cfRule>
    <cfRule type="cellIs" dxfId="1831" priority="3143" operator="equal">
      <formula>"AL"</formula>
    </cfRule>
    <cfRule type="cellIs" dxfId="1830" priority="3144" operator="equal">
      <formula>"MM"</formula>
    </cfRule>
    <cfRule type="cellIs" dxfId="1829" priority="3145" operator="equal">
      <formula>"MS"</formula>
    </cfRule>
    <cfRule type="colorScale" priority="3146">
      <colorScale>
        <cfvo type="formula" val="MS"/>
        <cfvo type="max"/>
        <color rgb="FFFF0000"/>
        <color rgb="FFFFEF9C"/>
      </colorScale>
    </cfRule>
  </conditionalFormatting>
  <conditionalFormatting sqref="P20">
    <cfRule type="cellIs" dxfId="1828" priority="3094" operator="equal">
      <formula>"BM"</formula>
    </cfRule>
    <cfRule type="cellIs" dxfId="1827" priority="3095" operator="equal">
      <formula>"ML"</formula>
    </cfRule>
    <cfRule type="cellIs" dxfId="1826" priority="3096" operator="equal">
      <formula>"BL"</formula>
    </cfRule>
    <cfRule type="cellIs" dxfId="1825" priority="3097" operator="equal">
      <formula>"MS"</formula>
    </cfRule>
    <cfRule type="cellIs" dxfId="1824" priority="3098" operator="equal">
      <formula>"AM"</formula>
    </cfRule>
    <cfRule type="cellIs" dxfId="1823" priority="3099" operator="equal">
      <formula>"AS"</formula>
    </cfRule>
    <cfRule type="cellIs" dxfId="1822" priority="3100" operator="equal">
      <formula>"BS"</formula>
    </cfRule>
    <cfRule type="cellIs" dxfId="1821" priority="3101" operator="equal">
      <formula>"AL"</formula>
    </cfRule>
    <cfRule type="cellIs" dxfId="1820" priority="3102" operator="equal">
      <formula>"MM"</formula>
    </cfRule>
  </conditionalFormatting>
  <conditionalFormatting sqref="Y20">
    <cfRule type="cellIs" dxfId="1819" priority="3150" operator="equal">
      <formula>"BM"</formula>
    </cfRule>
    <cfRule type="cellIs" dxfId="1818" priority="3151" operator="equal">
      <formula>"ML"</formula>
    </cfRule>
    <cfRule type="cellIs" dxfId="1817" priority="3152" operator="equal">
      <formula>"BL"</formula>
    </cfRule>
    <cfRule type="cellIs" dxfId="1816" priority="3153" operator="equal">
      <formula>"MS"</formula>
    </cfRule>
    <cfRule type="cellIs" dxfId="1815" priority="3154" operator="equal">
      <formula>"AM"</formula>
    </cfRule>
    <cfRule type="cellIs" dxfId="1814" priority="3155" operator="equal">
      <formula>"AS"</formula>
    </cfRule>
    <cfRule type="cellIs" dxfId="1813" priority="3156" operator="equal">
      <formula>"BS"</formula>
    </cfRule>
    <cfRule type="cellIs" dxfId="1812" priority="3157" operator="equal">
      <formula>"AL"</formula>
    </cfRule>
    <cfRule type="cellIs" dxfId="1811" priority="3158" operator="equal">
      <formula>"MM"</formula>
    </cfRule>
    <cfRule type="cellIs" dxfId="1810" priority="3159" operator="equal">
      <formula>"MS"</formula>
    </cfRule>
    <cfRule type="colorScale" priority="3160">
      <colorScale>
        <cfvo type="formula" val="MS"/>
        <cfvo type="max"/>
        <color rgb="FFFF0000"/>
        <color rgb="FFFFEF9C"/>
      </colorScale>
    </cfRule>
  </conditionalFormatting>
  <conditionalFormatting sqref="Z20">
    <cfRule type="cellIs" dxfId="1809" priority="3161" operator="equal">
      <formula>"BM"</formula>
    </cfRule>
    <cfRule type="cellIs" dxfId="1808" priority="3162" operator="equal">
      <formula>"ML"</formula>
    </cfRule>
    <cfRule type="cellIs" dxfId="1807" priority="3163" operator="equal">
      <formula>"BL"</formula>
    </cfRule>
    <cfRule type="cellIs" dxfId="1806" priority="3164" operator="equal">
      <formula>"MS"</formula>
    </cfRule>
    <cfRule type="cellIs" dxfId="1805" priority="3165" operator="equal">
      <formula>"AM"</formula>
    </cfRule>
    <cfRule type="cellIs" dxfId="1804" priority="3166" operator="equal">
      <formula>"AS"</formula>
    </cfRule>
    <cfRule type="cellIs" dxfId="1803" priority="3167" operator="equal">
      <formula>"BS"</formula>
    </cfRule>
    <cfRule type="cellIs" dxfId="1802" priority="3168" operator="equal">
      <formula>"AL"</formula>
    </cfRule>
    <cfRule type="cellIs" dxfId="1801" priority="3169" operator="equal">
      <formula>"MM"</formula>
    </cfRule>
    <cfRule type="cellIs" dxfId="1800" priority="3170" operator="equal">
      <formula>"MS"</formula>
    </cfRule>
    <cfRule type="colorScale" priority="3171">
      <colorScale>
        <cfvo type="formula" val="MS"/>
        <cfvo type="max"/>
        <color rgb="FFFF0000"/>
        <color rgb="FFFFEF9C"/>
      </colorScale>
    </cfRule>
  </conditionalFormatting>
  <conditionalFormatting sqref="P20">
    <cfRule type="colorScale" priority="3172">
      <colorScale>
        <cfvo type="formula" val="MS"/>
        <cfvo type="max"/>
        <color rgb="FFFF0000"/>
        <color rgb="FFFFEF9C"/>
      </colorScale>
    </cfRule>
  </conditionalFormatting>
  <conditionalFormatting sqref="P25">
    <cfRule type="cellIs" dxfId="1799" priority="3082" operator="equal">
      <formula>"BM"</formula>
    </cfRule>
    <cfRule type="cellIs" dxfId="1798" priority="3083" operator="equal">
      <formula>"ML"</formula>
    </cfRule>
    <cfRule type="cellIs" dxfId="1797" priority="3084" operator="equal">
      <formula>"BL"</formula>
    </cfRule>
    <cfRule type="cellIs" dxfId="1796" priority="3085" operator="equal">
      <formula>"MS"</formula>
    </cfRule>
    <cfRule type="cellIs" dxfId="1795" priority="3086" operator="equal">
      <formula>"AM"</formula>
    </cfRule>
    <cfRule type="cellIs" dxfId="1794" priority="3087" operator="equal">
      <formula>"AS"</formula>
    </cfRule>
    <cfRule type="cellIs" dxfId="1793" priority="3088" operator="equal">
      <formula>"BS"</formula>
    </cfRule>
    <cfRule type="cellIs" dxfId="1792" priority="3089" operator="equal">
      <formula>"AL"</formula>
    </cfRule>
    <cfRule type="cellIs" dxfId="1791" priority="3090" operator="equal">
      <formula>"MM"</formula>
    </cfRule>
    <cfRule type="colorScale" priority="3091">
      <colorScale>
        <cfvo type="formula" val="MS"/>
        <cfvo type="max"/>
        <color rgb="FFFF0000"/>
        <color rgb="FFFFEF9C"/>
      </colorScale>
    </cfRule>
  </conditionalFormatting>
  <conditionalFormatting sqref="Q25">
    <cfRule type="colorScale" priority="3092">
      <colorScale>
        <cfvo type="formula" val="MS"/>
        <cfvo type="max"/>
        <color rgb="FFFF0000"/>
        <color rgb="FFFFEF9C"/>
      </colorScale>
    </cfRule>
  </conditionalFormatting>
  <conditionalFormatting sqref="R25">
    <cfRule type="colorScale" priority="3078">
      <colorScale>
        <cfvo type="formula" val="MS"/>
        <cfvo type="max"/>
        <color rgb="FFFF0000"/>
        <color rgb="FFFFEF9C"/>
      </colorScale>
    </cfRule>
  </conditionalFormatting>
  <conditionalFormatting sqref="S25">
    <cfRule type="colorScale" priority="3079">
      <colorScale>
        <cfvo type="formula" val="MS"/>
        <cfvo type="max"/>
        <color rgb="FFFF0000"/>
        <color rgb="FFFFEF9C"/>
      </colorScale>
    </cfRule>
  </conditionalFormatting>
  <conditionalFormatting sqref="U25">
    <cfRule type="colorScale" priority="3077">
      <colorScale>
        <cfvo type="formula" val="MS"/>
        <cfvo type="max"/>
        <color rgb="FFFF0000"/>
        <color rgb="FFFFEF9C"/>
      </colorScale>
    </cfRule>
  </conditionalFormatting>
  <conditionalFormatting sqref="U25:V25">
    <cfRule type="cellIs" dxfId="1790" priority="3067" operator="equal">
      <formula>"BM"</formula>
    </cfRule>
    <cfRule type="cellIs" dxfId="1789" priority="3068" operator="equal">
      <formula>"ML"</formula>
    </cfRule>
    <cfRule type="cellIs" dxfId="1788" priority="3069" operator="equal">
      <formula>"BL"</formula>
    </cfRule>
    <cfRule type="cellIs" dxfId="1787" priority="3070" operator="equal">
      <formula>"MS"</formula>
    </cfRule>
    <cfRule type="cellIs" dxfId="1786" priority="3071" operator="equal">
      <formula>"AM"</formula>
    </cfRule>
    <cfRule type="cellIs" dxfId="1785" priority="3072" operator="equal">
      <formula>"AS"</formula>
    </cfRule>
    <cfRule type="cellIs" dxfId="1784" priority="3073" operator="equal">
      <formula>"BS"</formula>
    </cfRule>
    <cfRule type="cellIs" dxfId="1783" priority="3074" operator="equal">
      <formula>"AL"</formula>
    </cfRule>
    <cfRule type="cellIs" dxfId="1782" priority="3075" operator="equal">
      <formula>"MM"</formula>
    </cfRule>
  </conditionalFormatting>
  <conditionalFormatting sqref="V25">
    <cfRule type="colorScale" priority="3076">
      <colorScale>
        <cfvo type="formula" val="MS"/>
        <cfvo type="max"/>
        <color rgb="FFFF0000"/>
        <color rgb="FFFFEF9C"/>
      </colorScale>
    </cfRule>
  </conditionalFormatting>
  <conditionalFormatting sqref="X25">
    <cfRule type="colorScale" priority="3093">
      <colorScale>
        <cfvo type="formula" val="MS"/>
        <cfvo type="max"/>
        <color rgb="FFFF0000"/>
        <color rgb="FFFFEF9C"/>
      </colorScale>
    </cfRule>
  </conditionalFormatting>
  <conditionalFormatting sqref="Q25:S25 O25">
    <cfRule type="cellIs" dxfId="1781" priority="3058" operator="equal">
      <formula>"BM"</formula>
    </cfRule>
    <cfRule type="cellIs" dxfId="1780" priority="3059" operator="equal">
      <formula>"ML"</formula>
    </cfRule>
    <cfRule type="cellIs" dxfId="1779" priority="3060" operator="equal">
      <formula>"BL"</formula>
    </cfRule>
    <cfRule type="cellIs" dxfId="1778" priority="3061" operator="equal">
      <formula>"MS"</formula>
    </cfRule>
    <cfRule type="cellIs" dxfId="1777" priority="3062" operator="equal">
      <formula>"AM"</formula>
    </cfRule>
    <cfRule type="cellIs" dxfId="1776" priority="3063" operator="equal">
      <formula>"AS"</formula>
    </cfRule>
    <cfRule type="cellIs" dxfId="1775" priority="3064" operator="equal">
      <formula>"BS"</formula>
    </cfRule>
    <cfRule type="cellIs" dxfId="1774" priority="3065" operator="equal">
      <formula>"AL"</formula>
    </cfRule>
    <cfRule type="cellIs" dxfId="1773" priority="3066" operator="equal">
      <formula>"MM"</formula>
    </cfRule>
  </conditionalFormatting>
  <conditionalFormatting sqref="Z25 X25">
    <cfRule type="cellIs" dxfId="1772" priority="3049" operator="equal">
      <formula>"BM"</formula>
    </cfRule>
    <cfRule type="cellIs" dxfId="1771" priority="3050" operator="equal">
      <formula>"ML"</formula>
    </cfRule>
    <cfRule type="cellIs" dxfId="1770" priority="3051" operator="equal">
      <formula>"BL"</formula>
    </cfRule>
    <cfRule type="cellIs" dxfId="1769" priority="3052" operator="equal">
      <formula>"MS"</formula>
    </cfRule>
    <cfRule type="cellIs" dxfId="1768" priority="3053" operator="equal">
      <formula>"AM"</formula>
    </cfRule>
    <cfRule type="cellIs" dxfId="1767" priority="3054" operator="equal">
      <formula>"AS"</formula>
    </cfRule>
    <cfRule type="cellIs" dxfId="1766" priority="3055" operator="equal">
      <formula>"BS"</formula>
    </cfRule>
    <cfRule type="cellIs" dxfId="1765" priority="3056" operator="equal">
      <formula>"AL"</formula>
    </cfRule>
    <cfRule type="cellIs" dxfId="1764" priority="3057" operator="equal">
      <formula>"MM"</formula>
    </cfRule>
  </conditionalFormatting>
  <conditionalFormatting sqref="Z25">
    <cfRule type="colorScale" priority="3081">
      <colorScale>
        <cfvo type="formula" val="MS"/>
        <cfvo type="max"/>
        <color rgb="FFFF0000"/>
        <color rgb="FFFFEF9C"/>
      </colorScale>
    </cfRule>
  </conditionalFormatting>
  <conditionalFormatting sqref="AA23">
    <cfRule type="containsText" dxfId="1763" priority="3020" operator="containsText" text="RIESGO RESIDUAL LEVE">
      <formula>NOT(ISERROR(SEARCH("RIESGO RESIDUAL LEVE",AA23)))</formula>
    </cfRule>
    <cfRule type="containsText" dxfId="1762" priority="3022" operator="containsText" text="RIESGO RESIDUAL MODERADO">
      <formula>NOT(ISERROR(SEARCH("RIESGO RESIDUAL MODERADO",AA23)))</formula>
    </cfRule>
  </conditionalFormatting>
  <conditionalFormatting sqref="O23">
    <cfRule type="cellIs" dxfId="1761" priority="2987" operator="equal">
      <formula>"BM"</formula>
    </cfRule>
    <cfRule type="cellIs" dxfId="1760" priority="2988" operator="equal">
      <formula>"ML"</formula>
    </cfRule>
    <cfRule type="cellIs" dxfId="1759" priority="2989" operator="equal">
      <formula>"BL"</formula>
    </cfRule>
    <cfRule type="cellIs" dxfId="1758" priority="2990" operator="equal">
      <formula>"MS"</formula>
    </cfRule>
    <cfRule type="cellIs" dxfId="1757" priority="2991" operator="equal">
      <formula>"AM"</formula>
    </cfRule>
    <cfRule type="cellIs" dxfId="1756" priority="2992" operator="equal">
      <formula>"AS"</formula>
    </cfRule>
    <cfRule type="cellIs" dxfId="1755" priority="2993" operator="equal">
      <formula>"BS"</formula>
    </cfRule>
    <cfRule type="cellIs" dxfId="1754" priority="2994" operator="equal">
      <formula>"AL"</formula>
    </cfRule>
    <cfRule type="cellIs" dxfId="1753" priority="2995" operator="equal">
      <formula>"MM"</formula>
    </cfRule>
    <cfRule type="cellIs" dxfId="1752" priority="2996" operator="equal">
      <formula>"MS"</formula>
    </cfRule>
    <cfRule type="colorScale" priority="2997">
      <colorScale>
        <cfvo type="formula" val="MS"/>
        <cfvo type="max"/>
        <color rgb="FFFF0000"/>
        <color rgb="FFFFEF9C"/>
      </colorScale>
    </cfRule>
  </conditionalFormatting>
  <conditionalFormatting sqref="X23">
    <cfRule type="cellIs" dxfId="1751" priority="2976" operator="equal">
      <formula>"BM"</formula>
    </cfRule>
    <cfRule type="cellIs" dxfId="1750" priority="2977" operator="equal">
      <formula>"ML"</formula>
    </cfRule>
    <cfRule type="cellIs" dxfId="1749" priority="2978" operator="equal">
      <formula>"BL"</formula>
    </cfRule>
    <cfRule type="cellIs" dxfId="1748" priority="2979" operator="equal">
      <formula>"MS"</formula>
    </cfRule>
    <cfRule type="cellIs" dxfId="1747" priority="2980" operator="equal">
      <formula>"AM"</formula>
    </cfRule>
    <cfRule type="cellIs" dxfId="1746" priority="2981" operator="equal">
      <formula>"AS"</formula>
    </cfRule>
    <cfRule type="cellIs" dxfId="1745" priority="2982" operator="equal">
      <formula>"BS"</formula>
    </cfRule>
    <cfRule type="cellIs" dxfId="1744" priority="2983" operator="equal">
      <formula>"AL"</formula>
    </cfRule>
    <cfRule type="cellIs" dxfId="1743" priority="2984" operator="equal">
      <formula>"MM"</formula>
    </cfRule>
    <cfRule type="cellIs" dxfId="1742" priority="2985" operator="equal">
      <formula>"MS"</formula>
    </cfRule>
    <cfRule type="colorScale" priority="2986">
      <colorScale>
        <cfvo type="formula" val="MS"/>
        <cfvo type="max"/>
        <color rgb="FFFF0000"/>
        <color rgb="FFFFEF9C"/>
      </colorScale>
    </cfRule>
  </conditionalFormatting>
  <conditionalFormatting sqref="S23">
    <cfRule type="cellIs" dxfId="1741" priority="2965" operator="equal">
      <formula>"BM"</formula>
    </cfRule>
    <cfRule type="cellIs" dxfId="1740" priority="2966" operator="equal">
      <formula>"ML"</formula>
    </cfRule>
    <cfRule type="cellIs" dxfId="1739" priority="2967" operator="equal">
      <formula>"BL"</formula>
    </cfRule>
    <cfRule type="cellIs" dxfId="1738" priority="2968" operator="equal">
      <formula>"MS"</formula>
    </cfRule>
    <cfRule type="cellIs" dxfId="1737" priority="2969" operator="equal">
      <formula>"AM"</formula>
    </cfRule>
    <cfRule type="cellIs" dxfId="1736" priority="2970" operator="equal">
      <formula>"AS"</formula>
    </cfRule>
    <cfRule type="cellIs" dxfId="1735" priority="2971" operator="equal">
      <formula>"BS"</formula>
    </cfRule>
    <cfRule type="cellIs" dxfId="1734" priority="2972" operator="equal">
      <formula>"AL"</formula>
    </cfRule>
    <cfRule type="cellIs" dxfId="1733" priority="2973" operator="equal">
      <formula>"MM"</formula>
    </cfRule>
    <cfRule type="cellIs" dxfId="1732" priority="2974" operator="equal">
      <formula>"MS"</formula>
    </cfRule>
    <cfRule type="colorScale" priority="2975">
      <colorScale>
        <cfvo type="formula" val="MS"/>
        <cfvo type="max"/>
        <color rgb="FFFF0000"/>
        <color rgb="FFFFEF9C"/>
      </colorScale>
    </cfRule>
  </conditionalFormatting>
  <conditionalFormatting sqref="R23">
    <cfRule type="cellIs" dxfId="1731" priority="2998" operator="equal">
      <formula>"BM"</formula>
    </cfRule>
    <cfRule type="cellIs" dxfId="1730" priority="2999" operator="equal">
      <formula>"ML"</formula>
    </cfRule>
    <cfRule type="cellIs" dxfId="1729" priority="3000" operator="equal">
      <formula>"BL"</formula>
    </cfRule>
    <cfRule type="cellIs" dxfId="1728" priority="3001" operator="equal">
      <formula>"MS"</formula>
    </cfRule>
    <cfRule type="cellIs" dxfId="1727" priority="3002" operator="equal">
      <formula>"AM"</formula>
    </cfRule>
    <cfRule type="cellIs" dxfId="1726" priority="3003" operator="equal">
      <formula>"AS"</formula>
    </cfRule>
    <cfRule type="cellIs" dxfId="1725" priority="3004" operator="equal">
      <formula>"BS"</formula>
    </cfRule>
    <cfRule type="cellIs" dxfId="1724" priority="3005" operator="equal">
      <formula>"AL"</formula>
    </cfRule>
    <cfRule type="cellIs" dxfId="1723" priority="3006" operator="equal">
      <formula>"MM"</formula>
    </cfRule>
    <cfRule type="cellIs" dxfId="1722" priority="3007" operator="equal">
      <formula>"MS"</formula>
    </cfRule>
    <cfRule type="colorScale" priority="3008">
      <colorScale>
        <cfvo type="formula" val="MS"/>
        <cfvo type="max"/>
        <color rgb="FFFF0000"/>
        <color rgb="FFFFEF9C"/>
      </colorScale>
    </cfRule>
  </conditionalFormatting>
  <conditionalFormatting sqref="Q23">
    <cfRule type="cellIs" dxfId="1721" priority="3009" operator="equal">
      <formula>"BM"</formula>
    </cfRule>
    <cfRule type="cellIs" dxfId="1720" priority="3010" operator="equal">
      <formula>"ML"</formula>
    </cfRule>
    <cfRule type="cellIs" dxfId="1719" priority="3011" operator="equal">
      <formula>"BL"</formula>
    </cfRule>
    <cfRule type="cellIs" dxfId="1718" priority="3012" operator="equal">
      <formula>"MS"</formula>
    </cfRule>
    <cfRule type="cellIs" dxfId="1717" priority="3013" operator="equal">
      <formula>"AM"</formula>
    </cfRule>
    <cfRule type="cellIs" dxfId="1716" priority="3014" operator="equal">
      <formula>"AS"</formula>
    </cfRule>
    <cfRule type="cellIs" dxfId="1715" priority="3015" operator="equal">
      <formula>"BS"</formula>
    </cfRule>
    <cfRule type="cellIs" dxfId="1714" priority="3016" operator="equal">
      <formula>"AL"</formula>
    </cfRule>
    <cfRule type="cellIs" dxfId="1713" priority="3017" operator="equal">
      <formula>"MM"</formula>
    </cfRule>
    <cfRule type="cellIs" dxfId="1712" priority="3018" operator="equal">
      <formula>"MS"</formula>
    </cfRule>
    <cfRule type="colorScale" priority="3019">
      <colorScale>
        <cfvo type="formula" val="MS"/>
        <cfvo type="max"/>
        <color rgb="FFFF0000"/>
        <color rgb="FFFFEF9C"/>
      </colorScale>
    </cfRule>
  </conditionalFormatting>
  <conditionalFormatting sqref="Z23">
    <cfRule type="cellIs" dxfId="1711" priority="3034" operator="equal">
      <formula>"BM"</formula>
    </cfRule>
    <cfRule type="cellIs" dxfId="1710" priority="3035" operator="equal">
      <formula>"ML"</formula>
    </cfRule>
    <cfRule type="cellIs" dxfId="1709" priority="3036" operator="equal">
      <formula>"BL"</formula>
    </cfRule>
    <cfRule type="cellIs" dxfId="1708" priority="3037" operator="equal">
      <formula>"MS"</formula>
    </cfRule>
    <cfRule type="cellIs" dxfId="1707" priority="3038" operator="equal">
      <formula>"AM"</formula>
    </cfRule>
    <cfRule type="cellIs" dxfId="1706" priority="3039" operator="equal">
      <formula>"AS"</formula>
    </cfRule>
    <cfRule type="cellIs" dxfId="1705" priority="3040" operator="equal">
      <formula>"BS"</formula>
    </cfRule>
    <cfRule type="cellIs" dxfId="1704" priority="3041" operator="equal">
      <formula>"AL"</formula>
    </cfRule>
    <cfRule type="cellIs" dxfId="1703" priority="3042" operator="equal">
      <formula>"MM"</formula>
    </cfRule>
    <cfRule type="cellIs" dxfId="1702" priority="3043" operator="equal">
      <formula>"MS"</formula>
    </cfRule>
    <cfRule type="colorScale" priority="3044">
      <colorScale>
        <cfvo type="formula" val="MS"/>
        <cfvo type="max"/>
        <color rgb="FFFF0000"/>
        <color rgb="FFFFEF9C"/>
      </colorScale>
    </cfRule>
  </conditionalFormatting>
  <conditionalFormatting sqref="V23">
    <cfRule type="cellIs" dxfId="1701" priority="2954" operator="equal">
      <formula>"BM"</formula>
    </cfRule>
    <cfRule type="cellIs" dxfId="1700" priority="2955" operator="equal">
      <formula>"ML"</formula>
    </cfRule>
    <cfRule type="cellIs" dxfId="1699" priority="2956" operator="equal">
      <formula>"BL"</formula>
    </cfRule>
    <cfRule type="cellIs" dxfId="1698" priority="2957" operator="equal">
      <formula>"MS"</formula>
    </cfRule>
    <cfRule type="cellIs" dxfId="1697" priority="2958" operator="equal">
      <formula>"AM"</formula>
    </cfRule>
    <cfRule type="cellIs" dxfId="1696" priority="2959" operator="equal">
      <formula>"AS"</formula>
    </cfRule>
    <cfRule type="cellIs" dxfId="1695" priority="2960" operator="equal">
      <formula>"BS"</formula>
    </cfRule>
    <cfRule type="cellIs" dxfId="1694" priority="2961" operator="equal">
      <formula>"AL"</formula>
    </cfRule>
    <cfRule type="cellIs" dxfId="1693" priority="2962" operator="equal">
      <formula>"MM"</formula>
    </cfRule>
    <cfRule type="cellIs" dxfId="1692" priority="2963" operator="equal">
      <formula>"MS"</formula>
    </cfRule>
    <cfRule type="colorScale" priority="2964">
      <colorScale>
        <cfvo type="formula" val="MS"/>
        <cfvo type="max"/>
        <color rgb="FFFF0000"/>
        <color rgb="FFFFEF9C"/>
      </colorScale>
    </cfRule>
  </conditionalFormatting>
  <conditionalFormatting sqref="P23">
    <cfRule type="cellIs" dxfId="1691" priority="2945" operator="equal">
      <formula>"BM"</formula>
    </cfRule>
    <cfRule type="cellIs" dxfId="1690" priority="2946" operator="equal">
      <formula>"ML"</formula>
    </cfRule>
    <cfRule type="cellIs" dxfId="1689" priority="2947" operator="equal">
      <formula>"BL"</formula>
    </cfRule>
    <cfRule type="cellIs" dxfId="1688" priority="2948" operator="equal">
      <formula>"MS"</formula>
    </cfRule>
    <cfRule type="cellIs" dxfId="1687" priority="2949" operator="equal">
      <formula>"AM"</formula>
    </cfRule>
    <cfRule type="cellIs" dxfId="1686" priority="2950" operator="equal">
      <formula>"AS"</formula>
    </cfRule>
    <cfRule type="cellIs" dxfId="1685" priority="2951" operator="equal">
      <formula>"BS"</formula>
    </cfRule>
    <cfRule type="cellIs" dxfId="1684" priority="2952" operator="equal">
      <formula>"AL"</formula>
    </cfRule>
    <cfRule type="cellIs" dxfId="1683" priority="2953" operator="equal">
      <formula>"MM"</formula>
    </cfRule>
  </conditionalFormatting>
  <conditionalFormatting sqref="P23">
    <cfRule type="colorScale" priority="3045">
      <colorScale>
        <cfvo type="formula" val="MS"/>
        <cfvo type="max"/>
        <color rgb="FFFF0000"/>
        <color rgb="FFFFEF9C"/>
      </colorScale>
    </cfRule>
  </conditionalFormatting>
  <conditionalFormatting sqref="U23">
    <cfRule type="cellIs" dxfId="1682" priority="2934" operator="equal">
      <formula>"BM"</formula>
    </cfRule>
    <cfRule type="cellIs" dxfId="1681" priority="2935" operator="equal">
      <formula>"ML"</formula>
    </cfRule>
    <cfRule type="cellIs" dxfId="1680" priority="2936" operator="equal">
      <formula>"BL"</formula>
    </cfRule>
    <cfRule type="cellIs" dxfId="1679" priority="2937" operator="equal">
      <formula>"MS"</formula>
    </cfRule>
    <cfRule type="cellIs" dxfId="1678" priority="2938" operator="equal">
      <formula>"AM"</formula>
    </cfRule>
    <cfRule type="cellIs" dxfId="1677" priority="2939" operator="equal">
      <formula>"AS"</formula>
    </cfRule>
    <cfRule type="cellIs" dxfId="1676" priority="2940" operator="equal">
      <formula>"BS"</formula>
    </cfRule>
    <cfRule type="cellIs" dxfId="1675" priority="2941" operator="equal">
      <formula>"AL"</formula>
    </cfRule>
    <cfRule type="cellIs" dxfId="1674" priority="2942" operator="equal">
      <formula>"MM"</formula>
    </cfRule>
    <cfRule type="cellIs" dxfId="1673" priority="2943" operator="equal">
      <formula>"MS"</formula>
    </cfRule>
    <cfRule type="colorScale" priority="2944">
      <colorScale>
        <cfvo type="formula" val="MS"/>
        <cfvo type="max"/>
        <color rgb="FFFF0000"/>
        <color rgb="FFFFEF9C"/>
      </colorScale>
    </cfRule>
  </conditionalFormatting>
  <conditionalFormatting sqref="O31">
    <cfRule type="cellIs" dxfId="1672" priority="2833" operator="equal">
      <formula>"BM"</formula>
    </cfRule>
    <cfRule type="cellIs" dxfId="1671" priority="2834" operator="equal">
      <formula>"ML"</formula>
    </cfRule>
    <cfRule type="cellIs" dxfId="1670" priority="2835" operator="equal">
      <formula>"BL"</formula>
    </cfRule>
    <cfRule type="cellIs" dxfId="1669" priority="2836" operator="equal">
      <formula>"MS"</formula>
    </cfRule>
    <cfRule type="cellIs" dxfId="1668" priority="2837" operator="equal">
      <formula>"AM"</formula>
    </cfRule>
    <cfRule type="cellIs" dxfId="1667" priority="2838" operator="equal">
      <formula>"AS"</formula>
    </cfRule>
    <cfRule type="cellIs" dxfId="1666" priority="2839" operator="equal">
      <formula>"BS"</formula>
    </cfRule>
    <cfRule type="cellIs" dxfId="1665" priority="2840" operator="equal">
      <formula>"AL"</formula>
    </cfRule>
    <cfRule type="cellIs" dxfId="1664" priority="2841" operator="equal">
      <formula>"MM"</formula>
    </cfRule>
    <cfRule type="cellIs" dxfId="1663" priority="2842" operator="equal">
      <formula>"MS"</formula>
    </cfRule>
    <cfRule type="colorScale" priority="2843">
      <colorScale>
        <cfvo type="formula" val="MS"/>
        <cfvo type="max"/>
        <color rgb="FFFF0000"/>
        <color rgb="FFFFEF9C"/>
      </colorScale>
    </cfRule>
  </conditionalFormatting>
  <conditionalFormatting sqref="Q31">
    <cfRule type="cellIs" dxfId="1662" priority="2822" operator="equal">
      <formula>"BM"</formula>
    </cfRule>
    <cfRule type="cellIs" dxfId="1661" priority="2823" operator="equal">
      <formula>"ML"</formula>
    </cfRule>
    <cfRule type="cellIs" dxfId="1660" priority="2824" operator="equal">
      <formula>"BL"</formula>
    </cfRule>
    <cfRule type="cellIs" dxfId="1659" priority="2825" operator="equal">
      <formula>"MS"</formula>
    </cfRule>
    <cfRule type="cellIs" dxfId="1658" priority="2826" operator="equal">
      <formula>"AM"</formula>
    </cfRule>
    <cfRule type="cellIs" dxfId="1657" priority="2827" operator="equal">
      <formula>"AS"</formula>
    </cfRule>
    <cfRule type="cellIs" dxfId="1656" priority="2828" operator="equal">
      <formula>"BS"</formula>
    </cfRule>
    <cfRule type="cellIs" dxfId="1655" priority="2829" operator="equal">
      <formula>"AL"</formula>
    </cfRule>
    <cfRule type="cellIs" dxfId="1654" priority="2830" operator="equal">
      <formula>"MM"</formula>
    </cfRule>
    <cfRule type="cellIs" dxfId="1653" priority="2831" operator="equal">
      <formula>"MS"</formula>
    </cfRule>
    <cfRule type="colorScale" priority="2832">
      <colorScale>
        <cfvo type="formula" val="MS"/>
        <cfvo type="max"/>
        <color rgb="FFFF0000"/>
        <color rgb="FFFFEF9C"/>
      </colorScale>
    </cfRule>
  </conditionalFormatting>
  <conditionalFormatting sqref="R31">
    <cfRule type="cellIs" dxfId="1652" priority="2811" operator="equal">
      <formula>"BM"</formula>
    </cfRule>
    <cfRule type="cellIs" dxfId="1651" priority="2812" operator="equal">
      <formula>"ML"</formula>
    </cfRule>
    <cfRule type="cellIs" dxfId="1650" priority="2813" operator="equal">
      <formula>"BL"</formula>
    </cfRule>
    <cfRule type="cellIs" dxfId="1649" priority="2814" operator="equal">
      <formula>"MS"</formula>
    </cfRule>
    <cfRule type="cellIs" dxfId="1648" priority="2815" operator="equal">
      <formula>"AM"</formula>
    </cfRule>
    <cfRule type="cellIs" dxfId="1647" priority="2816" operator="equal">
      <formula>"AS"</formula>
    </cfRule>
    <cfRule type="cellIs" dxfId="1646" priority="2817" operator="equal">
      <formula>"BS"</formula>
    </cfRule>
    <cfRule type="cellIs" dxfId="1645" priority="2818" operator="equal">
      <formula>"AL"</formula>
    </cfRule>
    <cfRule type="cellIs" dxfId="1644" priority="2819" operator="equal">
      <formula>"MM"</formula>
    </cfRule>
    <cfRule type="cellIs" dxfId="1643" priority="2820" operator="equal">
      <formula>"MS"</formula>
    </cfRule>
    <cfRule type="colorScale" priority="2821">
      <colorScale>
        <cfvo type="formula" val="MS"/>
        <cfvo type="max"/>
        <color rgb="FFFF0000"/>
        <color rgb="FFFFEF9C"/>
      </colorScale>
    </cfRule>
  </conditionalFormatting>
  <conditionalFormatting sqref="U31">
    <cfRule type="cellIs" dxfId="1642" priority="2789" operator="equal">
      <formula>"BM"</formula>
    </cfRule>
    <cfRule type="cellIs" dxfId="1641" priority="2790" operator="equal">
      <formula>"ML"</formula>
    </cfRule>
    <cfRule type="cellIs" dxfId="1640" priority="2791" operator="equal">
      <formula>"BL"</formula>
    </cfRule>
    <cfRule type="cellIs" dxfId="1639" priority="2792" operator="equal">
      <formula>"MS"</formula>
    </cfRule>
    <cfRule type="cellIs" dxfId="1638" priority="2793" operator="equal">
      <formula>"AM"</formula>
    </cfRule>
    <cfRule type="cellIs" dxfId="1637" priority="2794" operator="equal">
      <formula>"AS"</formula>
    </cfRule>
    <cfRule type="cellIs" dxfId="1636" priority="2795" operator="equal">
      <formula>"BS"</formula>
    </cfRule>
    <cfRule type="cellIs" dxfId="1635" priority="2796" operator="equal">
      <formula>"AL"</formula>
    </cfRule>
    <cfRule type="cellIs" dxfId="1634" priority="2797" operator="equal">
      <formula>"MM"</formula>
    </cfRule>
    <cfRule type="cellIs" dxfId="1633" priority="2798" operator="equal">
      <formula>"MS"</formula>
    </cfRule>
    <cfRule type="colorScale" priority="2799">
      <colorScale>
        <cfvo type="formula" val="MS"/>
        <cfvo type="max"/>
        <color rgb="FFFF0000"/>
        <color rgb="FFFFEF9C"/>
      </colorScale>
    </cfRule>
  </conditionalFormatting>
  <conditionalFormatting sqref="V31">
    <cfRule type="cellIs" dxfId="1632" priority="2890" operator="equal">
      <formula>"BM"</formula>
    </cfRule>
    <cfRule type="cellIs" dxfId="1631" priority="2891" operator="equal">
      <formula>"ML"</formula>
    </cfRule>
    <cfRule type="cellIs" dxfId="1630" priority="2892" operator="equal">
      <formula>"BL"</formula>
    </cfRule>
    <cfRule type="cellIs" dxfId="1629" priority="2893" operator="equal">
      <formula>"MS"</formula>
    </cfRule>
    <cfRule type="cellIs" dxfId="1628" priority="2894" operator="equal">
      <formula>"AM"</formula>
    </cfRule>
    <cfRule type="cellIs" dxfId="1627" priority="2895" operator="equal">
      <formula>"AS"</formula>
    </cfRule>
    <cfRule type="cellIs" dxfId="1626" priority="2896" operator="equal">
      <formula>"BS"</formula>
    </cfRule>
    <cfRule type="cellIs" dxfId="1625" priority="2897" operator="equal">
      <formula>"AL"</formula>
    </cfRule>
    <cfRule type="cellIs" dxfId="1624" priority="2898" operator="equal">
      <formula>"MM"</formula>
    </cfRule>
    <cfRule type="cellIs" dxfId="1623" priority="2899" operator="equal">
      <formula>"MS"</formula>
    </cfRule>
    <cfRule type="colorScale" priority="2900">
      <colorScale>
        <cfvo type="formula" val="MS"/>
        <cfvo type="max"/>
        <color rgb="FFFF0000"/>
        <color rgb="FFFFEF9C"/>
      </colorScale>
    </cfRule>
  </conditionalFormatting>
  <conditionalFormatting sqref="P33">
    <cfRule type="cellIs" dxfId="1622" priority="2280" operator="equal">
      <formula>"BM"</formula>
    </cfRule>
    <cfRule type="cellIs" dxfId="1621" priority="2281" operator="equal">
      <formula>"ML"</formula>
    </cfRule>
    <cfRule type="cellIs" dxfId="1620" priority="2282" operator="equal">
      <formula>"BL"</formula>
    </cfRule>
    <cfRule type="cellIs" dxfId="1619" priority="2283" operator="equal">
      <formula>"MS"</formula>
    </cfRule>
    <cfRule type="cellIs" dxfId="1618" priority="2284" operator="equal">
      <formula>"AM"</formula>
    </cfRule>
    <cfRule type="cellIs" dxfId="1617" priority="2285" operator="equal">
      <formula>"AS"</formula>
    </cfRule>
    <cfRule type="cellIs" dxfId="1616" priority="2286" operator="equal">
      <formula>"BS"</formula>
    </cfRule>
    <cfRule type="cellIs" dxfId="1615" priority="2287" operator="equal">
      <formula>"AL"</formula>
    </cfRule>
    <cfRule type="cellIs" dxfId="1614" priority="2288" operator="equal">
      <formula>"MM"</formula>
    </cfRule>
  </conditionalFormatting>
  <conditionalFormatting sqref="O34">
    <cfRule type="cellIs" dxfId="1613" priority="2496" operator="equal">
      <formula>"BM"</formula>
    </cfRule>
    <cfRule type="cellIs" dxfId="1612" priority="2497" operator="equal">
      <formula>"ML"</formula>
    </cfRule>
    <cfRule type="cellIs" dxfId="1611" priority="2498" operator="equal">
      <formula>"BL"</formula>
    </cfRule>
    <cfRule type="cellIs" dxfId="1610" priority="2499" operator="equal">
      <formula>"MS"</formula>
    </cfRule>
    <cfRule type="cellIs" dxfId="1609" priority="2500" operator="equal">
      <formula>"AM"</formula>
    </cfRule>
    <cfRule type="cellIs" dxfId="1608" priority="2501" operator="equal">
      <formula>"AS"</formula>
    </cfRule>
    <cfRule type="cellIs" dxfId="1607" priority="2502" operator="equal">
      <formula>"BS"</formula>
    </cfRule>
    <cfRule type="cellIs" dxfId="1606" priority="2503" operator="equal">
      <formula>"AL"</formula>
    </cfRule>
    <cfRule type="cellIs" dxfId="1605" priority="2504" operator="equal">
      <formula>"MM"</formula>
    </cfRule>
    <cfRule type="cellIs" dxfId="1604" priority="2505" operator="equal">
      <formula>"MS"</formula>
    </cfRule>
    <cfRule type="colorScale" priority="2506">
      <colorScale>
        <cfvo type="formula" val="MS"/>
        <cfvo type="max"/>
        <color rgb="FFFF0000"/>
        <color rgb="FFFFEF9C"/>
      </colorScale>
    </cfRule>
  </conditionalFormatting>
  <conditionalFormatting sqref="R34">
    <cfRule type="cellIs" dxfId="1603" priority="2507" operator="equal">
      <formula>"BM"</formula>
    </cfRule>
    <cfRule type="cellIs" dxfId="1602" priority="2508" operator="equal">
      <formula>"ML"</formula>
    </cfRule>
    <cfRule type="cellIs" dxfId="1601" priority="2509" operator="equal">
      <formula>"BL"</formula>
    </cfRule>
    <cfRule type="cellIs" dxfId="1600" priority="2510" operator="equal">
      <formula>"MS"</formula>
    </cfRule>
    <cfRule type="cellIs" dxfId="1599" priority="2511" operator="equal">
      <formula>"AM"</formula>
    </cfRule>
    <cfRule type="cellIs" dxfId="1598" priority="2512" operator="equal">
      <formula>"AS"</formula>
    </cfRule>
    <cfRule type="cellIs" dxfId="1597" priority="2513" operator="equal">
      <formula>"BS"</formula>
    </cfRule>
    <cfRule type="cellIs" dxfId="1596" priority="2514" operator="equal">
      <formula>"AL"</formula>
    </cfRule>
    <cfRule type="cellIs" dxfId="1595" priority="2515" operator="equal">
      <formula>"MM"</formula>
    </cfRule>
    <cfRule type="cellIs" dxfId="1594" priority="2516" operator="equal">
      <formula>"MS"</formula>
    </cfRule>
    <cfRule type="colorScale" priority="2517">
      <colorScale>
        <cfvo type="formula" val="MS"/>
        <cfvo type="max"/>
        <color rgb="FFFF0000"/>
        <color rgb="FFFFEF9C"/>
      </colorScale>
    </cfRule>
  </conditionalFormatting>
  <conditionalFormatting sqref="X34">
    <cfRule type="cellIs" dxfId="1593" priority="2485" operator="equal">
      <formula>"BM"</formula>
    </cfRule>
    <cfRule type="cellIs" dxfId="1592" priority="2486" operator="equal">
      <formula>"ML"</formula>
    </cfRule>
    <cfRule type="cellIs" dxfId="1591" priority="2487" operator="equal">
      <formula>"BL"</formula>
    </cfRule>
    <cfRule type="cellIs" dxfId="1590" priority="2488" operator="equal">
      <formula>"MS"</formula>
    </cfRule>
    <cfRule type="cellIs" dxfId="1589" priority="2489" operator="equal">
      <formula>"AM"</formula>
    </cfRule>
    <cfRule type="cellIs" dxfId="1588" priority="2490" operator="equal">
      <formula>"AS"</formula>
    </cfRule>
    <cfRule type="cellIs" dxfId="1587" priority="2491" operator="equal">
      <formula>"BS"</formula>
    </cfRule>
    <cfRule type="cellIs" dxfId="1586" priority="2492" operator="equal">
      <formula>"AL"</formula>
    </cfRule>
    <cfRule type="cellIs" dxfId="1585" priority="2493" operator="equal">
      <formula>"MM"</formula>
    </cfRule>
    <cfRule type="cellIs" dxfId="1584" priority="2494" operator="equal">
      <formula>"MS"</formula>
    </cfRule>
    <cfRule type="colorScale" priority="2495">
      <colorScale>
        <cfvo type="formula" val="MS"/>
        <cfvo type="max"/>
        <color rgb="FFFF0000"/>
        <color rgb="FFFFEF9C"/>
      </colorScale>
    </cfRule>
  </conditionalFormatting>
  <conditionalFormatting sqref="S34">
    <cfRule type="cellIs" dxfId="1583" priority="2474" operator="equal">
      <formula>"BM"</formula>
    </cfRule>
    <cfRule type="cellIs" dxfId="1582" priority="2475" operator="equal">
      <formula>"ML"</formula>
    </cfRule>
    <cfRule type="cellIs" dxfId="1581" priority="2476" operator="equal">
      <formula>"BL"</formula>
    </cfRule>
    <cfRule type="cellIs" dxfId="1580" priority="2477" operator="equal">
      <formula>"MS"</formula>
    </cfRule>
    <cfRule type="cellIs" dxfId="1579" priority="2478" operator="equal">
      <formula>"AM"</formula>
    </cfRule>
    <cfRule type="cellIs" dxfId="1578" priority="2479" operator="equal">
      <formula>"AS"</formula>
    </cfRule>
    <cfRule type="cellIs" dxfId="1577" priority="2480" operator="equal">
      <formula>"BS"</formula>
    </cfRule>
    <cfRule type="cellIs" dxfId="1576" priority="2481" operator="equal">
      <formula>"AL"</formula>
    </cfRule>
    <cfRule type="cellIs" dxfId="1575" priority="2482" operator="equal">
      <formula>"MM"</formula>
    </cfRule>
    <cfRule type="cellIs" dxfId="1574" priority="2483" operator="equal">
      <formula>"MS"</formula>
    </cfRule>
    <cfRule type="colorScale" priority="2484">
      <colorScale>
        <cfvo type="formula" val="MS"/>
        <cfvo type="max"/>
        <color rgb="FFFF0000"/>
        <color rgb="FFFFEF9C"/>
      </colorScale>
    </cfRule>
  </conditionalFormatting>
  <conditionalFormatting sqref="Q34">
    <cfRule type="cellIs" dxfId="1573" priority="2463" operator="equal">
      <formula>"BM"</formula>
    </cfRule>
    <cfRule type="cellIs" dxfId="1572" priority="2464" operator="equal">
      <formula>"ML"</formula>
    </cfRule>
    <cfRule type="cellIs" dxfId="1571" priority="2465" operator="equal">
      <formula>"BL"</formula>
    </cfRule>
    <cfRule type="cellIs" dxfId="1570" priority="2466" operator="equal">
      <formula>"MS"</formula>
    </cfRule>
    <cfRule type="cellIs" dxfId="1569" priority="2467" operator="equal">
      <formula>"AM"</formula>
    </cfRule>
    <cfRule type="cellIs" dxfId="1568" priority="2468" operator="equal">
      <formula>"AS"</formula>
    </cfRule>
    <cfRule type="cellIs" dxfId="1567" priority="2469" operator="equal">
      <formula>"BS"</formula>
    </cfRule>
    <cfRule type="cellIs" dxfId="1566" priority="2470" operator="equal">
      <formula>"AL"</formula>
    </cfRule>
    <cfRule type="cellIs" dxfId="1565" priority="2471" operator="equal">
      <formula>"MM"</formula>
    </cfRule>
    <cfRule type="cellIs" dxfId="1564" priority="2472" operator="equal">
      <formula>"MS"</formula>
    </cfRule>
    <cfRule type="colorScale" priority="2473">
      <colorScale>
        <cfvo type="formula" val="MS"/>
        <cfvo type="max"/>
        <color rgb="FFFF0000"/>
        <color rgb="FFFFEF9C"/>
      </colorScale>
    </cfRule>
  </conditionalFormatting>
  <conditionalFormatting sqref="P34">
    <cfRule type="cellIs" dxfId="1563" priority="2454" operator="equal">
      <formula>"BM"</formula>
    </cfRule>
    <cfRule type="cellIs" dxfId="1562" priority="2455" operator="equal">
      <formula>"ML"</formula>
    </cfRule>
    <cfRule type="cellIs" dxfId="1561" priority="2456" operator="equal">
      <formula>"BL"</formula>
    </cfRule>
    <cfRule type="cellIs" dxfId="1560" priority="2457" operator="equal">
      <formula>"MS"</formula>
    </cfRule>
    <cfRule type="cellIs" dxfId="1559" priority="2458" operator="equal">
      <formula>"AM"</formula>
    </cfRule>
    <cfRule type="cellIs" dxfId="1558" priority="2459" operator="equal">
      <formula>"AS"</formula>
    </cfRule>
    <cfRule type="cellIs" dxfId="1557" priority="2460" operator="equal">
      <formula>"BS"</formula>
    </cfRule>
    <cfRule type="cellIs" dxfId="1556" priority="2461" operator="equal">
      <formula>"AL"</formula>
    </cfRule>
    <cfRule type="cellIs" dxfId="1555" priority="2462" operator="equal">
      <formula>"MM"</formula>
    </cfRule>
  </conditionalFormatting>
  <conditionalFormatting sqref="Z34">
    <cfRule type="cellIs" dxfId="1554" priority="2518" operator="equal">
      <formula>"BM"</formula>
    </cfRule>
    <cfRule type="cellIs" dxfId="1553" priority="2519" operator="equal">
      <formula>"ML"</formula>
    </cfRule>
    <cfRule type="cellIs" dxfId="1552" priority="2520" operator="equal">
      <formula>"BL"</formula>
    </cfRule>
    <cfRule type="cellIs" dxfId="1551" priority="2521" operator="equal">
      <formula>"MS"</formula>
    </cfRule>
    <cfRule type="cellIs" dxfId="1550" priority="2522" operator="equal">
      <formula>"AM"</formula>
    </cfRule>
    <cfRule type="cellIs" dxfId="1549" priority="2523" operator="equal">
      <formula>"AS"</formula>
    </cfRule>
    <cfRule type="cellIs" dxfId="1548" priority="2524" operator="equal">
      <formula>"BS"</formula>
    </cfRule>
    <cfRule type="cellIs" dxfId="1547" priority="2525" operator="equal">
      <formula>"AL"</formula>
    </cfRule>
    <cfRule type="cellIs" dxfId="1546" priority="2526" operator="equal">
      <formula>"MM"</formula>
    </cfRule>
    <cfRule type="cellIs" dxfId="1545" priority="2527" operator="equal">
      <formula>"MS"</formula>
    </cfRule>
    <cfRule type="colorScale" priority="2528">
      <colorScale>
        <cfvo type="formula" val="MS"/>
        <cfvo type="max"/>
        <color rgb="FFFF0000"/>
        <color rgb="FFFFEF9C"/>
      </colorScale>
    </cfRule>
  </conditionalFormatting>
  <conditionalFormatting sqref="P34">
    <cfRule type="colorScale" priority="2529">
      <colorScale>
        <cfvo type="formula" val="MS"/>
        <cfvo type="max"/>
        <color rgb="FFFF0000"/>
        <color rgb="FFFFEF9C"/>
      </colorScale>
    </cfRule>
  </conditionalFormatting>
  <conditionalFormatting sqref="X32">
    <cfRule type="cellIs" dxfId="1544" priority="2398" operator="equal">
      <formula>"BM"</formula>
    </cfRule>
    <cfRule type="cellIs" dxfId="1543" priority="2399" operator="equal">
      <formula>"ML"</formula>
    </cfRule>
    <cfRule type="cellIs" dxfId="1542" priority="2400" operator="equal">
      <formula>"BL"</formula>
    </cfRule>
    <cfRule type="cellIs" dxfId="1541" priority="2401" operator="equal">
      <formula>"MS"</formula>
    </cfRule>
    <cfRule type="cellIs" dxfId="1540" priority="2402" operator="equal">
      <formula>"AM"</formula>
    </cfRule>
    <cfRule type="cellIs" dxfId="1539" priority="2403" operator="equal">
      <formula>"AS"</formula>
    </cfRule>
    <cfRule type="cellIs" dxfId="1538" priority="2404" operator="equal">
      <formula>"BS"</formula>
    </cfRule>
    <cfRule type="cellIs" dxfId="1537" priority="2405" operator="equal">
      <formula>"AL"</formula>
    </cfRule>
    <cfRule type="cellIs" dxfId="1536" priority="2406" operator="equal">
      <formula>"MM"</formula>
    </cfRule>
    <cfRule type="cellIs" dxfId="1535" priority="2407" operator="equal">
      <formula>"MS"</formula>
    </cfRule>
    <cfRule type="colorScale" priority="2408">
      <colorScale>
        <cfvo type="formula" val="MS"/>
        <cfvo type="max"/>
        <color rgb="FFFF0000"/>
        <color rgb="FFFFEF9C"/>
      </colorScale>
    </cfRule>
  </conditionalFormatting>
  <conditionalFormatting sqref="S32">
    <cfRule type="cellIs" dxfId="1534" priority="2387" operator="equal">
      <formula>"BM"</formula>
    </cfRule>
    <cfRule type="cellIs" dxfId="1533" priority="2388" operator="equal">
      <formula>"ML"</formula>
    </cfRule>
    <cfRule type="cellIs" dxfId="1532" priority="2389" operator="equal">
      <formula>"BL"</formula>
    </cfRule>
    <cfRule type="cellIs" dxfId="1531" priority="2390" operator="equal">
      <formula>"MS"</formula>
    </cfRule>
    <cfRule type="cellIs" dxfId="1530" priority="2391" operator="equal">
      <formula>"AM"</formula>
    </cfRule>
    <cfRule type="cellIs" dxfId="1529" priority="2392" operator="equal">
      <formula>"AS"</formula>
    </cfRule>
    <cfRule type="cellIs" dxfId="1528" priority="2393" operator="equal">
      <formula>"BS"</formula>
    </cfRule>
    <cfRule type="cellIs" dxfId="1527" priority="2394" operator="equal">
      <formula>"AL"</formula>
    </cfRule>
    <cfRule type="cellIs" dxfId="1526" priority="2395" operator="equal">
      <formula>"MM"</formula>
    </cfRule>
    <cfRule type="cellIs" dxfId="1525" priority="2396" operator="equal">
      <formula>"MS"</formula>
    </cfRule>
    <cfRule type="colorScale" priority="2397">
      <colorScale>
        <cfvo type="formula" val="MS"/>
        <cfvo type="max"/>
        <color rgb="FFFF0000"/>
        <color rgb="FFFFEF9C"/>
      </colorScale>
    </cfRule>
  </conditionalFormatting>
  <conditionalFormatting sqref="V32">
    <cfRule type="cellIs" dxfId="1524" priority="2376" operator="equal">
      <formula>"BM"</formula>
    </cfRule>
    <cfRule type="cellIs" dxfId="1523" priority="2377" operator="equal">
      <formula>"ML"</formula>
    </cfRule>
    <cfRule type="cellIs" dxfId="1522" priority="2378" operator="equal">
      <formula>"BL"</formula>
    </cfRule>
    <cfRule type="cellIs" dxfId="1521" priority="2379" operator="equal">
      <formula>"MS"</formula>
    </cfRule>
    <cfRule type="cellIs" dxfId="1520" priority="2380" operator="equal">
      <formula>"AM"</formula>
    </cfRule>
    <cfRule type="cellIs" dxfId="1519" priority="2381" operator="equal">
      <formula>"AS"</formula>
    </cfRule>
    <cfRule type="cellIs" dxfId="1518" priority="2382" operator="equal">
      <formula>"BS"</formula>
    </cfRule>
    <cfRule type="cellIs" dxfId="1517" priority="2383" operator="equal">
      <formula>"AL"</formula>
    </cfRule>
    <cfRule type="cellIs" dxfId="1516" priority="2384" operator="equal">
      <formula>"MM"</formula>
    </cfRule>
    <cfRule type="cellIs" dxfId="1515" priority="2385" operator="equal">
      <formula>"MS"</formula>
    </cfRule>
    <cfRule type="colorScale" priority="2386">
      <colorScale>
        <cfvo type="formula" val="MS"/>
        <cfvo type="max"/>
        <color rgb="FFFF0000"/>
        <color rgb="FFFFEF9C"/>
      </colorScale>
    </cfRule>
  </conditionalFormatting>
  <conditionalFormatting sqref="P32">
    <cfRule type="cellIs" dxfId="1514" priority="2367" operator="equal">
      <formula>"BM"</formula>
    </cfRule>
    <cfRule type="cellIs" dxfId="1513" priority="2368" operator="equal">
      <formula>"ML"</formula>
    </cfRule>
    <cfRule type="cellIs" dxfId="1512" priority="2369" operator="equal">
      <formula>"BL"</formula>
    </cfRule>
    <cfRule type="cellIs" dxfId="1511" priority="2370" operator="equal">
      <formula>"MS"</formula>
    </cfRule>
    <cfRule type="cellIs" dxfId="1510" priority="2371" operator="equal">
      <formula>"AM"</formula>
    </cfRule>
    <cfRule type="cellIs" dxfId="1509" priority="2372" operator="equal">
      <formula>"AS"</formula>
    </cfRule>
    <cfRule type="cellIs" dxfId="1508" priority="2373" operator="equal">
      <formula>"BS"</formula>
    </cfRule>
    <cfRule type="cellIs" dxfId="1507" priority="2374" operator="equal">
      <formula>"AL"</formula>
    </cfRule>
    <cfRule type="cellIs" dxfId="1506" priority="2375" operator="equal">
      <formula>"MM"</formula>
    </cfRule>
  </conditionalFormatting>
  <conditionalFormatting sqref="U32">
    <cfRule type="cellIs" dxfId="1505" priority="2356" operator="equal">
      <formula>"BM"</formula>
    </cfRule>
    <cfRule type="cellIs" dxfId="1504" priority="2357" operator="equal">
      <formula>"ML"</formula>
    </cfRule>
    <cfRule type="cellIs" dxfId="1503" priority="2358" operator="equal">
      <formula>"BL"</formula>
    </cfRule>
    <cfRule type="cellIs" dxfId="1502" priority="2359" operator="equal">
      <formula>"MS"</formula>
    </cfRule>
    <cfRule type="cellIs" dxfId="1501" priority="2360" operator="equal">
      <formula>"AM"</formula>
    </cfRule>
    <cfRule type="cellIs" dxfId="1500" priority="2361" operator="equal">
      <formula>"AS"</formula>
    </cfRule>
    <cfRule type="cellIs" dxfId="1499" priority="2362" operator="equal">
      <formula>"BS"</formula>
    </cfRule>
    <cfRule type="cellIs" dxfId="1498" priority="2363" operator="equal">
      <formula>"AL"</formula>
    </cfRule>
    <cfRule type="cellIs" dxfId="1497" priority="2364" operator="equal">
      <formula>"MM"</formula>
    </cfRule>
    <cfRule type="cellIs" dxfId="1496" priority="2365" operator="equal">
      <formula>"MS"</formula>
    </cfRule>
    <cfRule type="colorScale" priority="2366">
      <colorScale>
        <cfvo type="formula" val="MS"/>
        <cfvo type="max"/>
        <color rgb="FFFF0000"/>
        <color rgb="FFFFEF9C"/>
      </colorScale>
    </cfRule>
  </conditionalFormatting>
  <conditionalFormatting sqref="O32">
    <cfRule type="cellIs" dxfId="1495" priority="2409" operator="equal">
      <formula>"BM"</formula>
    </cfRule>
    <cfRule type="cellIs" dxfId="1494" priority="2410" operator="equal">
      <formula>"ML"</formula>
    </cfRule>
    <cfRule type="cellIs" dxfId="1493" priority="2411" operator="equal">
      <formula>"BL"</formula>
    </cfRule>
    <cfRule type="cellIs" dxfId="1492" priority="2412" operator="equal">
      <formula>"MS"</formula>
    </cfRule>
    <cfRule type="cellIs" dxfId="1491" priority="2413" operator="equal">
      <formula>"AM"</formula>
    </cfRule>
    <cfRule type="cellIs" dxfId="1490" priority="2414" operator="equal">
      <formula>"AS"</formula>
    </cfRule>
    <cfRule type="cellIs" dxfId="1489" priority="2415" operator="equal">
      <formula>"BS"</formula>
    </cfRule>
    <cfRule type="cellIs" dxfId="1488" priority="2416" operator="equal">
      <formula>"AL"</formula>
    </cfRule>
    <cfRule type="cellIs" dxfId="1487" priority="2417" operator="equal">
      <formula>"MM"</formula>
    </cfRule>
    <cfRule type="cellIs" dxfId="1486" priority="2418" operator="equal">
      <formula>"MS"</formula>
    </cfRule>
    <cfRule type="colorScale" priority="2419">
      <colorScale>
        <cfvo type="formula" val="MS"/>
        <cfvo type="max"/>
        <color rgb="FFFF0000"/>
        <color rgb="FFFFEF9C"/>
      </colorScale>
    </cfRule>
  </conditionalFormatting>
  <conditionalFormatting sqref="R32">
    <cfRule type="cellIs" dxfId="1485" priority="2420" operator="equal">
      <formula>"BM"</formula>
    </cfRule>
    <cfRule type="cellIs" dxfId="1484" priority="2421" operator="equal">
      <formula>"ML"</formula>
    </cfRule>
    <cfRule type="cellIs" dxfId="1483" priority="2422" operator="equal">
      <formula>"BL"</formula>
    </cfRule>
    <cfRule type="cellIs" dxfId="1482" priority="2423" operator="equal">
      <formula>"MS"</formula>
    </cfRule>
    <cfRule type="cellIs" dxfId="1481" priority="2424" operator="equal">
      <formula>"AM"</formula>
    </cfRule>
    <cfRule type="cellIs" dxfId="1480" priority="2425" operator="equal">
      <formula>"AS"</formula>
    </cfRule>
    <cfRule type="cellIs" dxfId="1479" priority="2426" operator="equal">
      <formula>"BS"</formula>
    </cfRule>
    <cfRule type="cellIs" dxfId="1478" priority="2427" operator="equal">
      <formula>"AL"</formula>
    </cfRule>
    <cfRule type="cellIs" dxfId="1477" priority="2428" operator="equal">
      <formula>"MM"</formula>
    </cfRule>
    <cfRule type="cellIs" dxfId="1476" priority="2429" operator="equal">
      <formula>"MS"</formula>
    </cfRule>
    <cfRule type="colorScale" priority="2430">
      <colorScale>
        <cfvo type="formula" val="MS"/>
        <cfvo type="max"/>
        <color rgb="FFFF0000"/>
        <color rgb="FFFFEF9C"/>
      </colorScale>
    </cfRule>
  </conditionalFormatting>
  <conditionalFormatting sqref="Z32">
    <cfRule type="cellIs" dxfId="1475" priority="2442" operator="equal">
      <formula>"BM"</formula>
    </cfRule>
    <cfRule type="cellIs" dxfId="1474" priority="2443" operator="equal">
      <formula>"ML"</formula>
    </cfRule>
    <cfRule type="cellIs" dxfId="1473" priority="2444" operator="equal">
      <formula>"BL"</formula>
    </cfRule>
    <cfRule type="cellIs" dxfId="1472" priority="2445" operator="equal">
      <formula>"MS"</formula>
    </cfRule>
    <cfRule type="cellIs" dxfId="1471" priority="2446" operator="equal">
      <formula>"AM"</formula>
    </cfRule>
    <cfRule type="cellIs" dxfId="1470" priority="2447" operator="equal">
      <formula>"AS"</formula>
    </cfRule>
    <cfRule type="cellIs" dxfId="1469" priority="2448" operator="equal">
      <formula>"BS"</formula>
    </cfRule>
    <cfRule type="cellIs" dxfId="1468" priority="2449" operator="equal">
      <formula>"AL"</formula>
    </cfRule>
    <cfRule type="cellIs" dxfId="1467" priority="2450" operator="equal">
      <formula>"MM"</formula>
    </cfRule>
    <cfRule type="cellIs" dxfId="1466" priority="2451" operator="equal">
      <formula>"MS"</formula>
    </cfRule>
    <cfRule type="colorScale" priority="2452">
      <colorScale>
        <cfvo type="formula" val="MS"/>
        <cfvo type="max"/>
        <color rgb="FFFF0000"/>
        <color rgb="FFFFEF9C"/>
      </colorScale>
    </cfRule>
  </conditionalFormatting>
  <conditionalFormatting sqref="P32">
    <cfRule type="colorScale" priority="2453">
      <colorScale>
        <cfvo type="formula" val="MS"/>
        <cfvo type="max"/>
        <color rgb="FFFF0000"/>
        <color rgb="FFFFEF9C"/>
      </colorScale>
    </cfRule>
  </conditionalFormatting>
  <conditionalFormatting sqref="X33">
    <cfRule type="cellIs" dxfId="1465" priority="2311" operator="equal">
      <formula>"BM"</formula>
    </cfRule>
    <cfRule type="cellIs" dxfId="1464" priority="2312" operator="equal">
      <formula>"ML"</formula>
    </cfRule>
    <cfRule type="cellIs" dxfId="1463" priority="2313" operator="equal">
      <formula>"BL"</formula>
    </cfRule>
    <cfRule type="cellIs" dxfId="1462" priority="2314" operator="equal">
      <formula>"MS"</formula>
    </cfRule>
    <cfRule type="cellIs" dxfId="1461" priority="2315" operator="equal">
      <formula>"AM"</formula>
    </cfRule>
    <cfRule type="cellIs" dxfId="1460" priority="2316" operator="equal">
      <formula>"AS"</formula>
    </cfRule>
    <cfRule type="cellIs" dxfId="1459" priority="2317" operator="equal">
      <formula>"BS"</formula>
    </cfRule>
    <cfRule type="cellIs" dxfId="1458" priority="2318" operator="equal">
      <formula>"AL"</formula>
    </cfRule>
    <cfRule type="cellIs" dxfId="1457" priority="2319" operator="equal">
      <formula>"MM"</formula>
    </cfRule>
    <cfRule type="cellIs" dxfId="1456" priority="2320" operator="equal">
      <formula>"MS"</formula>
    </cfRule>
    <cfRule type="colorScale" priority="2321">
      <colorScale>
        <cfvo type="formula" val="MS"/>
        <cfvo type="max"/>
        <color rgb="FFFF0000"/>
        <color rgb="FFFFEF9C"/>
      </colorScale>
    </cfRule>
  </conditionalFormatting>
  <conditionalFormatting sqref="S33">
    <cfRule type="cellIs" dxfId="1455" priority="2300" operator="equal">
      <formula>"BM"</formula>
    </cfRule>
    <cfRule type="cellIs" dxfId="1454" priority="2301" operator="equal">
      <formula>"ML"</formula>
    </cfRule>
    <cfRule type="cellIs" dxfId="1453" priority="2302" operator="equal">
      <formula>"BL"</formula>
    </cfRule>
    <cfRule type="cellIs" dxfId="1452" priority="2303" operator="equal">
      <formula>"MS"</formula>
    </cfRule>
    <cfRule type="cellIs" dxfId="1451" priority="2304" operator="equal">
      <formula>"AM"</formula>
    </cfRule>
    <cfRule type="cellIs" dxfId="1450" priority="2305" operator="equal">
      <formula>"AS"</formula>
    </cfRule>
    <cfRule type="cellIs" dxfId="1449" priority="2306" operator="equal">
      <formula>"BS"</formula>
    </cfRule>
    <cfRule type="cellIs" dxfId="1448" priority="2307" operator="equal">
      <formula>"AL"</formula>
    </cfRule>
    <cfRule type="cellIs" dxfId="1447" priority="2308" operator="equal">
      <formula>"MM"</formula>
    </cfRule>
    <cfRule type="cellIs" dxfId="1446" priority="2309" operator="equal">
      <formula>"MS"</formula>
    </cfRule>
    <cfRule type="colorScale" priority="2310">
      <colorScale>
        <cfvo type="formula" val="MS"/>
        <cfvo type="max"/>
        <color rgb="FFFF0000"/>
        <color rgb="FFFFEF9C"/>
      </colorScale>
    </cfRule>
  </conditionalFormatting>
  <conditionalFormatting sqref="V33">
    <cfRule type="cellIs" dxfId="1445" priority="2289" operator="equal">
      <formula>"BM"</formula>
    </cfRule>
    <cfRule type="cellIs" dxfId="1444" priority="2290" operator="equal">
      <formula>"ML"</formula>
    </cfRule>
    <cfRule type="cellIs" dxfId="1443" priority="2291" operator="equal">
      <formula>"BL"</formula>
    </cfRule>
    <cfRule type="cellIs" dxfId="1442" priority="2292" operator="equal">
      <formula>"MS"</formula>
    </cfRule>
    <cfRule type="cellIs" dxfId="1441" priority="2293" operator="equal">
      <formula>"AM"</formula>
    </cfRule>
    <cfRule type="cellIs" dxfId="1440" priority="2294" operator="equal">
      <formula>"AS"</formula>
    </cfRule>
    <cfRule type="cellIs" dxfId="1439" priority="2295" operator="equal">
      <formula>"BS"</formula>
    </cfRule>
    <cfRule type="cellIs" dxfId="1438" priority="2296" operator="equal">
      <formula>"AL"</formula>
    </cfRule>
    <cfRule type="cellIs" dxfId="1437" priority="2297" operator="equal">
      <formula>"MM"</formula>
    </cfRule>
    <cfRule type="cellIs" dxfId="1436" priority="2298" operator="equal">
      <formula>"MS"</formula>
    </cfRule>
    <cfRule type="colorScale" priority="2299">
      <colorScale>
        <cfvo type="formula" val="MS"/>
        <cfvo type="max"/>
        <color rgb="FFFF0000"/>
        <color rgb="FFFFEF9C"/>
      </colorScale>
    </cfRule>
  </conditionalFormatting>
  <conditionalFormatting sqref="U33">
    <cfRule type="cellIs" dxfId="1435" priority="2269" operator="equal">
      <formula>"BM"</formula>
    </cfRule>
    <cfRule type="cellIs" dxfId="1434" priority="2270" operator="equal">
      <formula>"ML"</formula>
    </cfRule>
    <cfRule type="cellIs" dxfId="1433" priority="2271" operator="equal">
      <formula>"BL"</formula>
    </cfRule>
    <cfRule type="cellIs" dxfId="1432" priority="2272" operator="equal">
      <formula>"MS"</formula>
    </cfRule>
    <cfRule type="cellIs" dxfId="1431" priority="2273" operator="equal">
      <formula>"AM"</formula>
    </cfRule>
    <cfRule type="cellIs" dxfId="1430" priority="2274" operator="equal">
      <formula>"AS"</formula>
    </cfRule>
    <cfRule type="cellIs" dxfId="1429" priority="2275" operator="equal">
      <formula>"BS"</formula>
    </cfRule>
    <cfRule type="cellIs" dxfId="1428" priority="2276" operator="equal">
      <formula>"AL"</formula>
    </cfRule>
    <cfRule type="cellIs" dxfId="1427" priority="2277" operator="equal">
      <formula>"MM"</formula>
    </cfRule>
    <cfRule type="cellIs" dxfId="1426" priority="2278" operator="equal">
      <formula>"MS"</formula>
    </cfRule>
    <cfRule type="colorScale" priority="2279">
      <colorScale>
        <cfvo type="formula" val="MS"/>
        <cfvo type="max"/>
        <color rgb="FFFF0000"/>
        <color rgb="FFFFEF9C"/>
      </colorScale>
    </cfRule>
  </conditionalFormatting>
  <conditionalFormatting sqref="R33">
    <cfRule type="cellIs" dxfId="1425" priority="2322" operator="equal">
      <formula>"BM"</formula>
    </cfRule>
    <cfRule type="cellIs" dxfId="1424" priority="2323" operator="equal">
      <formula>"ML"</formula>
    </cfRule>
    <cfRule type="cellIs" dxfId="1423" priority="2324" operator="equal">
      <formula>"BL"</formula>
    </cfRule>
    <cfRule type="cellIs" dxfId="1422" priority="2325" operator="equal">
      <formula>"MS"</formula>
    </cfRule>
    <cfRule type="cellIs" dxfId="1421" priority="2326" operator="equal">
      <formula>"AM"</formula>
    </cfRule>
    <cfRule type="cellIs" dxfId="1420" priority="2327" operator="equal">
      <formula>"AS"</formula>
    </cfRule>
    <cfRule type="cellIs" dxfId="1419" priority="2328" operator="equal">
      <formula>"BS"</formula>
    </cfRule>
    <cfRule type="cellIs" dxfId="1418" priority="2329" operator="equal">
      <formula>"AL"</formula>
    </cfRule>
    <cfRule type="cellIs" dxfId="1417" priority="2330" operator="equal">
      <formula>"MM"</formula>
    </cfRule>
    <cfRule type="cellIs" dxfId="1416" priority="2331" operator="equal">
      <formula>"MS"</formula>
    </cfRule>
    <cfRule type="colorScale" priority="2332">
      <colorScale>
        <cfvo type="formula" val="MS"/>
        <cfvo type="max"/>
        <color rgb="FFFF0000"/>
        <color rgb="FFFFEF9C"/>
      </colorScale>
    </cfRule>
  </conditionalFormatting>
  <conditionalFormatting sqref="Q33">
    <cfRule type="cellIs" dxfId="1415" priority="2333" operator="equal">
      <formula>"BM"</formula>
    </cfRule>
    <cfRule type="cellIs" dxfId="1414" priority="2334" operator="equal">
      <formula>"ML"</formula>
    </cfRule>
    <cfRule type="cellIs" dxfId="1413" priority="2335" operator="equal">
      <formula>"BL"</formula>
    </cfRule>
    <cfRule type="cellIs" dxfId="1412" priority="2336" operator="equal">
      <formula>"MS"</formula>
    </cfRule>
    <cfRule type="cellIs" dxfId="1411" priority="2337" operator="equal">
      <formula>"AM"</formula>
    </cfRule>
    <cfRule type="cellIs" dxfId="1410" priority="2338" operator="equal">
      <formula>"AS"</formula>
    </cfRule>
    <cfRule type="cellIs" dxfId="1409" priority="2339" operator="equal">
      <formula>"BS"</formula>
    </cfRule>
    <cfRule type="cellIs" dxfId="1408" priority="2340" operator="equal">
      <formula>"AL"</formula>
    </cfRule>
    <cfRule type="cellIs" dxfId="1407" priority="2341" operator="equal">
      <formula>"MM"</formula>
    </cfRule>
    <cfRule type="cellIs" dxfId="1406" priority="2342" operator="equal">
      <formula>"MS"</formula>
    </cfRule>
    <cfRule type="colorScale" priority="2343">
      <colorScale>
        <cfvo type="formula" val="MS"/>
        <cfvo type="max"/>
        <color rgb="FFFF0000"/>
        <color rgb="FFFFEF9C"/>
      </colorScale>
    </cfRule>
  </conditionalFormatting>
  <conditionalFormatting sqref="Z33">
    <cfRule type="cellIs" dxfId="1405" priority="2344" operator="equal">
      <formula>"BM"</formula>
    </cfRule>
    <cfRule type="cellIs" dxfId="1404" priority="2345" operator="equal">
      <formula>"ML"</formula>
    </cfRule>
    <cfRule type="cellIs" dxfId="1403" priority="2346" operator="equal">
      <formula>"BL"</formula>
    </cfRule>
    <cfRule type="cellIs" dxfId="1402" priority="2347" operator="equal">
      <formula>"MS"</formula>
    </cfRule>
    <cfRule type="cellIs" dxfId="1401" priority="2348" operator="equal">
      <formula>"AM"</formula>
    </cfRule>
    <cfRule type="cellIs" dxfId="1400" priority="2349" operator="equal">
      <formula>"AS"</formula>
    </cfRule>
    <cfRule type="cellIs" dxfId="1399" priority="2350" operator="equal">
      <formula>"BS"</formula>
    </cfRule>
    <cfRule type="cellIs" dxfId="1398" priority="2351" operator="equal">
      <formula>"AL"</formula>
    </cfRule>
    <cfRule type="cellIs" dxfId="1397" priority="2352" operator="equal">
      <formula>"MM"</formula>
    </cfRule>
    <cfRule type="cellIs" dxfId="1396" priority="2353" operator="equal">
      <formula>"MS"</formula>
    </cfRule>
    <cfRule type="colorScale" priority="2354">
      <colorScale>
        <cfvo type="formula" val="MS"/>
        <cfvo type="max"/>
        <color rgb="FFFF0000"/>
        <color rgb="FFFFEF9C"/>
      </colorScale>
    </cfRule>
  </conditionalFormatting>
  <conditionalFormatting sqref="P33">
    <cfRule type="colorScale" priority="2355">
      <colorScale>
        <cfvo type="formula" val="MS"/>
        <cfvo type="max"/>
        <color rgb="FFFF0000"/>
        <color rgb="FFFFEF9C"/>
      </colorScale>
    </cfRule>
  </conditionalFormatting>
  <conditionalFormatting sqref="O33">
    <cfRule type="cellIs" dxfId="1395" priority="2258" operator="equal">
      <formula>"BM"</formula>
    </cfRule>
    <cfRule type="cellIs" dxfId="1394" priority="2259" operator="equal">
      <formula>"ML"</formula>
    </cfRule>
    <cfRule type="cellIs" dxfId="1393" priority="2260" operator="equal">
      <formula>"BL"</formula>
    </cfRule>
    <cfRule type="cellIs" dxfId="1392" priority="2261" operator="equal">
      <formula>"MS"</formula>
    </cfRule>
    <cfRule type="cellIs" dxfId="1391" priority="2262" operator="equal">
      <formula>"AM"</formula>
    </cfRule>
    <cfRule type="cellIs" dxfId="1390" priority="2263" operator="equal">
      <formula>"AS"</formula>
    </cfRule>
    <cfRule type="cellIs" dxfId="1389" priority="2264" operator="equal">
      <formula>"BS"</formula>
    </cfRule>
    <cfRule type="cellIs" dxfId="1388" priority="2265" operator="equal">
      <formula>"AL"</formula>
    </cfRule>
    <cfRule type="cellIs" dxfId="1387" priority="2266" operator="equal">
      <formula>"MM"</formula>
    </cfRule>
    <cfRule type="cellIs" dxfId="1386" priority="2267" operator="equal">
      <formula>"MS"</formula>
    </cfRule>
    <cfRule type="colorScale" priority="2268">
      <colorScale>
        <cfvo type="formula" val="MS"/>
        <cfvo type="max"/>
        <color rgb="FFFF0000"/>
        <color rgb="FFFFEF9C"/>
      </colorScale>
    </cfRule>
  </conditionalFormatting>
  <conditionalFormatting sqref="X16">
    <cfRule type="cellIs" dxfId="1385" priority="2225" operator="equal">
      <formula>"BM"</formula>
    </cfRule>
    <cfRule type="cellIs" dxfId="1384" priority="2226" operator="equal">
      <formula>"ML"</formula>
    </cfRule>
    <cfRule type="cellIs" dxfId="1383" priority="2227" operator="equal">
      <formula>"BL"</formula>
    </cfRule>
    <cfRule type="cellIs" dxfId="1382" priority="2228" operator="equal">
      <formula>"MS"</formula>
    </cfRule>
    <cfRule type="cellIs" dxfId="1381" priority="2229" operator="equal">
      <formula>"AM"</formula>
    </cfRule>
    <cfRule type="cellIs" dxfId="1380" priority="2230" operator="equal">
      <formula>"AS"</formula>
    </cfRule>
    <cfRule type="cellIs" dxfId="1379" priority="2231" operator="equal">
      <formula>"BS"</formula>
    </cfRule>
    <cfRule type="cellIs" dxfId="1378" priority="2232" operator="equal">
      <formula>"AL"</formula>
    </cfRule>
    <cfRule type="cellIs" dxfId="1377" priority="2233" operator="equal">
      <formula>"MM"</formula>
    </cfRule>
    <cfRule type="cellIs" dxfId="1376" priority="2234" operator="equal">
      <formula>"MS"</formula>
    </cfRule>
    <cfRule type="colorScale" priority="2235">
      <colorScale>
        <cfvo type="formula" val="MS"/>
        <cfvo type="max"/>
        <color rgb="FFFF0000"/>
        <color rgb="FFFFEF9C"/>
      </colorScale>
    </cfRule>
  </conditionalFormatting>
  <conditionalFormatting sqref="S16">
    <cfRule type="cellIs" dxfId="1375" priority="2214" operator="equal">
      <formula>"BM"</formula>
    </cfRule>
    <cfRule type="cellIs" dxfId="1374" priority="2215" operator="equal">
      <formula>"ML"</formula>
    </cfRule>
    <cfRule type="cellIs" dxfId="1373" priority="2216" operator="equal">
      <formula>"BL"</formula>
    </cfRule>
    <cfRule type="cellIs" dxfId="1372" priority="2217" operator="equal">
      <formula>"MS"</formula>
    </cfRule>
    <cfRule type="cellIs" dxfId="1371" priority="2218" operator="equal">
      <formula>"AM"</formula>
    </cfRule>
    <cfRule type="cellIs" dxfId="1370" priority="2219" operator="equal">
      <formula>"AS"</formula>
    </cfRule>
    <cfRule type="cellIs" dxfId="1369" priority="2220" operator="equal">
      <formula>"BS"</formula>
    </cfRule>
    <cfRule type="cellIs" dxfId="1368" priority="2221" operator="equal">
      <formula>"AL"</formula>
    </cfRule>
    <cfRule type="cellIs" dxfId="1367" priority="2222" operator="equal">
      <formula>"MM"</formula>
    </cfRule>
    <cfRule type="cellIs" dxfId="1366" priority="2223" operator="equal">
      <formula>"MS"</formula>
    </cfRule>
    <cfRule type="colorScale" priority="2224">
      <colorScale>
        <cfvo type="formula" val="MS"/>
        <cfvo type="max"/>
        <color rgb="FFFF0000"/>
        <color rgb="FFFFEF9C"/>
      </colorScale>
    </cfRule>
  </conditionalFormatting>
  <conditionalFormatting sqref="R16">
    <cfRule type="cellIs" dxfId="1365" priority="2236" operator="equal">
      <formula>"BM"</formula>
    </cfRule>
    <cfRule type="cellIs" dxfId="1364" priority="2237" operator="equal">
      <formula>"ML"</formula>
    </cfRule>
    <cfRule type="cellIs" dxfId="1363" priority="2238" operator="equal">
      <formula>"BL"</formula>
    </cfRule>
    <cfRule type="cellIs" dxfId="1362" priority="2239" operator="equal">
      <formula>"MS"</formula>
    </cfRule>
    <cfRule type="cellIs" dxfId="1361" priority="2240" operator="equal">
      <formula>"AM"</formula>
    </cfRule>
    <cfRule type="cellIs" dxfId="1360" priority="2241" operator="equal">
      <formula>"AS"</formula>
    </cfRule>
    <cfRule type="cellIs" dxfId="1359" priority="2242" operator="equal">
      <formula>"BS"</formula>
    </cfRule>
    <cfRule type="cellIs" dxfId="1358" priority="2243" operator="equal">
      <formula>"AL"</formula>
    </cfRule>
    <cfRule type="cellIs" dxfId="1357" priority="2244" operator="equal">
      <formula>"MM"</formula>
    </cfRule>
    <cfRule type="cellIs" dxfId="1356" priority="2245" operator="equal">
      <formula>"MS"</formula>
    </cfRule>
    <cfRule type="colorScale" priority="2246">
      <colorScale>
        <cfvo type="formula" val="MS"/>
        <cfvo type="max"/>
        <color rgb="FFFF0000"/>
        <color rgb="FFFFEF9C"/>
      </colorScale>
    </cfRule>
  </conditionalFormatting>
  <conditionalFormatting sqref="Z16">
    <cfRule type="cellIs" dxfId="1355" priority="2247" operator="equal">
      <formula>"BM"</formula>
    </cfRule>
    <cfRule type="cellIs" dxfId="1354" priority="2248" operator="equal">
      <formula>"ML"</formula>
    </cfRule>
    <cfRule type="cellIs" dxfId="1353" priority="2249" operator="equal">
      <formula>"BL"</formula>
    </cfRule>
    <cfRule type="cellIs" dxfId="1352" priority="2250" operator="equal">
      <formula>"MS"</formula>
    </cfRule>
    <cfRule type="cellIs" dxfId="1351" priority="2251" operator="equal">
      <formula>"AM"</formula>
    </cfRule>
    <cfRule type="cellIs" dxfId="1350" priority="2252" operator="equal">
      <formula>"AS"</formula>
    </cfRule>
    <cfRule type="cellIs" dxfId="1349" priority="2253" operator="equal">
      <formula>"BS"</formula>
    </cfRule>
    <cfRule type="cellIs" dxfId="1348" priority="2254" operator="equal">
      <formula>"AL"</formula>
    </cfRule>
    <cfRule type="cellIs" dxfId="1347" priority="2255" operator="equal">
      <formula>"MM"</formula>
    </cfRule>
    <cfRule type="cellIs" dxfId="1346" priority="2256" operator="equal">
      <formula>"MS"</formula>
    </cfRule>
    <cfRule type="colorScale" priority="2257">
      <colorScale>
        <cfvo type="formula" val="MS"/>
        <cfvo type="max"/>
        <color rgb="FFFF0000"/>
        <color rgb="FFFFEF9C"/>
      </colorScale>
    </cfRule>
  </conditionalFormatting>
  <conditionalFormatting sqref="O16">
    <cfRule type="cellIs" dxfId="1345" priority="2203" operator="equal">
      <formula>"BM"</formula>
    </cfRule>
    <cfRule type="cellIs" dxfId="1344" priority="2204" operator="equal">
      <formula>"ML"</formula>
    </cfRule>
    <cfRule type="cellIs" dxfId="1343" priority="2205" operator="equal">
      <formula>"BL"</formula>
    </cfRule>
    <cfRule type="cellIs" dxfId="1342" priority="2206" operator="equal">
      <formula>"MS"</formula>
    </cfRule>
    <cfRule type="cellIs" dxfId="1341" priority="2207" operator="equal">
      <formula>"AM"</formula>
    </cfRule>
    <cfRule type="cellIs" dxfId="1340" priority="2208" operator="equal">
      <formula>"AS"</formula>
    </cfRule>
    <cfRule type="cellIs" dxfId="1339" priority="2209" operator="equal">
      <formula>"BS"</formula>
    </cfRule>
    <cfRule type="cellIs" dxfId="1338" priority="2210" operator="equal">
      <formula>"AL"</formula>
    </cfRule>
    <cfRule type="cellIs" dxfId="1337" priority="2211" operator="equal">
      <formula>"MM"</formula>
    </cfRule>
    <cfRule type="cellIs" dxfId="1336" priority="2212" operator="equal">
      <formula>"MS"</formula>
    </cfRule>
    <cfRule type="colorScale" priority="2213">
      <colorScale>
        <cfvo type="formula" val="MS"/>
        <cfvo type="max"/>
        <color rgb="FFFF0000"/>
        <color rgb="FFFFEF9C"/>
      </colorScale>
    </cfRule>
  </conditionalFormatting>
  <conditionalFormatting sqref="U16">
    <cfRule type="cellIs" dxfId="1335" priority="2192" operator="equal">
      <formula>"BM"</formula>
    </cfRule>
    <cfRule type="cellIs" dxfId="1334" priority="2193" operator="equal">
      <formula>"ML"</formula>
    </cfRule>
    <cfRule type="cellIs" dxfId="1333" priority="2194" operator="equal">
      <formula>"BL"</formula>
    </cfRule>
    <cfRule type="cellIs" dxfId="1332" priority="2195" operator="equal">
      <formula>"MS"</formula>
    </cfRule>
    <cfRule type="cellIs" dxfId="1331" priority="2196" operator="equal">
      <formula>"AM"</formula>
    </cfRule>
    <cfRule type="cellIs" dxfId="1330" priority="2197" operator="equal">
      <formula>"AS"</formula>
    </cfRule>
    <cfRule type="cellIs" dxfId="1329" priority="2198" operator="equal">
      <formula>"BS"</formula>
    </cfRule>
    <cfRule type="cellIs" dxfId="1328" priority="2199" operator="equal">
      <formula>"AL"</formula>
    </cfRule>
    <cfRule type="cellIs" dxfId="1327" priority="2200" operator="equal">
      <formula>"MM"</formula>
    </cfRule>
    <cfRule type="cellIs" dxfId="1326" priority="2201" operator="equal">
      <formula>"MS"</formula>
    </cfRule>
    <cfRule type="colorScale" priority="2202">
      <colorScale>
        <cfvo type="formula" val="MS"/>
        <cfvo type="max"/>
        <color rgb="FFFF0000"/>
        <color rgb="FFFFEF9C"/>
      </colorScale>
    </cfRule>
  </conditionalFormatting>
  <conditionalFormatting sqref="P16">
    <cfRule type="cellIs" dxfId="1325" priority="2182" operator="equal">
      <formula>"BM"</formula>
    </cfRule>
    <cfRule type="cellIs" dxfId="1324" priority="2183" operator="equal">
      <formula>"ML"</formula>
    </cfRule>
    <cfRule type="cellIs" dxfId="1323" priority="2184" operator="equal">
      <formula>"BL"</formula>
    </cfRule>
    <cfRule type="cellIs" dxfId="1322" priority="2185" operator="equal">
      <formula>"MS"</formula>
    </cfRule>
    <cfRule type="cellIs" dxfId="1321" priority="2186" operator="equal">
      <formula>"AM"</formula>
    </cfRule>
    <cfRule type="cellIs" dxfId="1320" priority="2187" operator="equal">
      <formula>"AS"</formula>
    </cfRule>
    <cfRule type="cellIs" dxfId="1319" priority="2188" operator="equal">
      <formula>"BS"</formula>
    </cfRule>
    <cfRule type="cellIs" dxfId="1318" priority="2189" operator="equal">
      <formula>"AL"</formula>
    </cfRule>
    <cfRule type="cellIs" dxfId="1317" priority="2190" operator="equal">
      <formula>"MM"</formula>
    </cfRule>
  </conditionalFormatting>
  <conditionalFormatting sqref="P16">
    <cfRule type="colorScale" priority="2191">
      <colorScale>
        <cfvo type="formula" val="MS"/>
        <cfvo type="max"/>
        <color rgb="FFFF0000"/>
        <color rgb="FFFFEF9C"/>
      </colorScale>
    </cfRule>
  </conditionalFormatting>
  <conditionalFormatting sqref="Q16">
    <cfRule type="cellIs" dxfId="1316" priority="2171" operator="equal">
      <formula>"BM"</formula>
    </cfRule>
    <cfRule type="cellIs" dxfId="1315" priority="2172" operator="equal">
      <formula>"ML"</formula>
    </cfRule>
    <cfRule type="cellIs" dxfId="1314" priority="2173" operator="equal">
      <formula>"BL"</formula>
    </cfRule>
    <cfRule type="cellIs" dxfId="1313" priority="2174" operator="equal">
      <formula>"MS"</formula>
    </cfRule>
    <cfRule type="cellIs" dxfId="1312" priority="2175" operator="equal">
      <formula>"AM"</formula>
    </cfRule>
    <cfRule type="cellIs" dxfId="1311" priority="2176" operator="equal">
      <formula>"AS"</formula>
    </cfRule>
    <cfRule type="cellIs" dxfId="1310" priority="2177" operator="equal">
      <formula>"BS"</formula>
    </cfRule>
    <cfRule type="cellIs" dxfId="1309" priority="2178" operator="equal">
      <formula>"AL"</formula>
    </cfRule>
    <cfRule type="cellIs" dxfId="1308" priority="2179" operator="equal">
      <formula>"MM"</formula>
    </cfRule>
    <cfRule type="cellIs" dxfId="1307" priority="2180" operator="equal">
      <formula>"MS"</formula>
    </cfRule>
    <cfRule type="colorScale" priority="2181">
      <colorScale>
        <cfvo type="formula" val="MS"/>
        <cfvo type="max"/>
        <color rgb="FFFF0000"/>
        <color rgb="FFFFEF9C"/>
      </colorScale>
    </cfRule>
  </conditionalFormatting>
  <conditionalFormatting sqref="Y31">
    <cfRule type="cellIs" dxfId="1306" priority="2134" operator="equal">
      <formula>"BM"</formula>
    </cfRule>
    <cfRule type="cellIs" dxfId="1305" priority="2135" operator="equal">
      <formula>"ML"</formula>
    </cfRule>
    <cfRule type="cellIs" dxfId="1304" priority="2136" operator="equal">
      <formula>"BL"</formula>
    </cfRule>
    <cfRule type="cellIs" dxfId="1303" priority="2137" operator="equal">
      <formula>"MS"</formula>
    </cfRule>
    <cfRule type="cellIs" dxfId="1302" priority="2138" operator="equal">
      <formula>"AM"</formula>
    </cfRule>
    <cfRule type="cellIs" dxfId="1301" priority="2139" operator="equal">
      <formula>"AS"</formula>
    </cfRule>
    <cfRule type="cellIs" dxfId="1300" priority="2140" operator="equal">
      <formula>"BS"</formula>
    </cfRule>
    <cfRule type="cellIs" dxfId="1299" priority="2141" operator="equal">
      <formula>"AL"</formula>
    </cfRule>
    <cfRule type="cellIs" dxfId="1298" priority="2142" operator="equal">
      <formula>"MM"</formula>
    </cfRule>
    <cfRule type="cellIs" dxfId="1297" priority="2143" operator="equal">
      <formula>"MS"</formula>
    </cfRule>
    <cfRule type="colorScale" priority="2144">
      <colorScale>
        <cfvo type="formula" val="MS"/>
        <cfvo type="max"/>
        <color rgb="FFFF0000"/>
        <color rgb="FFFFEF9C"/>
      </colorScale>
    </cfRule>
  </conditionalFormatting>
  <conditionalFormatting sqref="Y34">
    <cfRule type="cellIs" dxfId="1296" priority="2090" operator="equal">
      <formula>"BM"</formula>
    </cfRule>
    <cfRule type="cellIs" dxfId="1295" priority="2091" operator="equal">
      <formula>"ML"</formula>
    </cfRule>
    <cfRule type="cellIs" dxfId="1294" priority="2092" operator="equal">
      <formula>"BL"</formula>
    </cfRule>
    <cfRule type="cellIs" dxfId="1293" priority="2093" operator="equal">
      <formula>"MS"</formula>
    </cfRule>
    <cfRule type="cellIs" dxfId="1292" priority="2094" operator="equal">
      <formula>"AM"</formula>
    </cfRule>
    <cfRule type="cellIs" dxfId="1291" priority="2095" operator="equal">
      <formula>"AS"</formula>
    </cfRule>
    <cfRule type="cellIs" dxfId="1290" priority="2096" operator="equal">
      <formula>"BS"</formula>
    </cfRule>
    <cfRule type="cellIs" dxfId="1289" priority="2097" operator="equal">
      <formula>"AL"</formula>
    </cfRule>
    <cfRule type="cellIs" dxfId="1288" priority="2098" operator="equal">
      <formula>"MM"</formula>
    </cfRule>
    <cfRule type="cellIs" dxfId="1287" priority="2099" operator="equal">
      <formula>"MS"</formula>
    </cfRule>
    <cfRule type="colorScale" priority="2100">
      <colorScale>
        <cfvo type="formula" val="MS"/>
        <cfvo type="max"/>
        <color rgb="FFFF0000"/>
        <color rgb="FFFFEF9C"/>
      </colorScale>
    </cfRule>
  </conditionalFormatting>
  <conditionalFormatting sqref="Y32">
    <cfRule type="cellIs" dxfId="1286" priority="2079" operator="equal">
      <formula>"BM"</formula>
    </cfRule>
    <cfRule type="cellIs" dxfId="1285" priority="2080" operator="equal">
      <formula>"ML"</formula>
    </cfRule>
    <cfRule type="cellIs" dxfId="1284" priority="2081" operator="equal">
      <formula>"BL"</formula>
    </cfRule>
    <cfRule type="cellIs" dxfId="1283" priority="2082" operator="equal">
      <formula>"MS"</formula>
    </cfRule>
    <cfRule type="cellIs" dxfId="1282" priority="2083" operator="equal">
      <formula>"AM"</formula>
    </cfRule>
    <cfRule type="cellIs" dxfId="1281" priority="2084" operator="equal">
      <formula>"AS"</formula>
    </cfRule>
    <cfRule type="cellIs" dxfId="1280" priority="2085" operator="equal">
      <formula>"BS"</formula>
    </cfRule>
    <cfRule type="cellIs" dxfId="1279" priority="2086" operator="equal">
      <formula>"AL"</formula>
    </cfRule>
    <cfRule type="cellIs" dxfId="1278" priority="2087" operator="equal">
      <formula>"MM"</formula>
    </cfRule>
    <cfRule type="cellIs" dxfId="1277" priority="2088" operator="equal">
      <formula>"MS"</formula>
    </cfRule>
    <cfRule type="colorScale" priority="2089">
      <colorScale>
        <cfvo type="formula" val="MS"/>
        <cfvo type="max"/>
        <color rgb="FFFF0000"/>
        <color rgb="FFFFEF9C"/>
      </colorScale>
    </cfRule>
  </conditionalFormatting>
  <conditionalFormatting sqref="Y33">
    <cfRule type="cellIs" dxfId="1276" priority="2068" operator="equal">
      <formula>"BM"</formula>
    </cfRule>
    <cfRule type="cellIs" dxfId="1275" priority="2069" operator="equal">
      <formula>"ML"</formula>
    </cfRule>
    <cfRule type="cellIs" dxfId="1274" priority="2070" operator="equal">
      <formula>"BL"</formula>
    </cfRule>
    <cfRule type="cellIs" dxfId="1273" priority="2071" operator="equal">
      <formula>"MS"</formula>
    </cfRule>
    <cfRule type="cellIs" dxfId="1272" priority="2072" operator="equal">
      <formula>"AM"</formula>
    </cfRule>
    <cfRule type="cellIs" dxfId="1271" priority="2073" operator="equal">
      <formula>"AS"</formula>
    </cfRule>
    <cfRule type="cellIs" dxfId="1270" priority="2074" operator="equal">
      <formula>"BS"</formula>
    </cfRule>
    <cfRule type="cellIs" dxfId="1269" priority="2075" operator="equal">
      <formula>"AL"</formula>
    </cfRule>
    <cfRule type="cellIs" dxfId="1268" priority="2076" operator="equal">
      <formula>"MM"</formula>
    </cfRule>
    <cfRule type="cellIs" dxfId="1267" priority="2077" operator="equal">
      <formula>"MS"</formula>
    </cfRule>
    <cfRule type="colorScale" priority="2078">
      <colorScale>
        <cfvo type="formula" val="MS"/>
        <cfvo type="max"/>
        <color rgb="FFFF0000"/>
        <color rgb="FFFFEF9C"/>
      </colorScale>
    </cfRule>
  </conditionalFormatting>
  <conditionalFormatting sqref="Y16">
    <cfRule type="cellIs" dxfId="1266" priority="2057" operator="equal">
      <formula>"BM"</formula>
    </cfRule>
    <cfRule type="cellIs" dxfId="1265" priority="2058" operator="equal">
      <formula>"ML"</formula>
    </cfRule>
    <cfRule type="cellIs" dxfId="1264" priority="2059" operator="equal">
      <formula>"BL"</formula>
    </cfRule>
    <cfRule type="cellIs" dxfId="1263" priority="2060" operator="equal">
      <formula>"MS"</formula>
    </cfRule>
    <cfRule type="cellIs" dxfId="1262" priority="2061" operator="equal">
      <formula>"AM"</formula>
    </cfRule>
    <cfRule type="cellIs" dxfId="1261" priority="2062" operator="equal">
      <formula>"AS"</formula>
    </cfRule>
    <cfRule type="cellIs" dxfId="1260" priority="2063" operator="equal">
      <formula>"BS"</formula>
    </cfRule>
    <cfRule type="cellIs" dxfId="1259" priority="2064" operator="equal">
      <formula>"AL"</formula>
    </cfRule>
    <cfRule type="cellIs" dxfId="1258" priority="2065" operator="equal">
      <formula>"MM"</formula>
    </cfRule>
    <cfRule type="cellIs" dxfId="1257" priority="2066" operator="equal">
      <formula>"MS"</formula>
    </cfRule>
    <cfRule type="colorScale" priority="2067">
      <colorScale>
        <cfvo type="formula" val="MS"/>
        <cfvo type="max"/>
        <color rgb="FFFF0000"/>
        <color rgb="FFFFEF9C"/>
      </colorScale>
    </cfRule>
  </conditionalFormatting>
  <conditionalFormatting sqref="Y25">
    <cfRule type="cellIs" dxfId="1256" priority="2046" operator="equal">
      <formula>"BM"</formula>
    </cfRule>
    <cfRule type="cellIs" dxfId="1255" priority="2047" operator="equal">
      <formula>"ML"</formula>
    </cfRule>
    <cfRule type="cellIs" dxfId="1254" priority="2048" operator="equal">
      <formula>"BL"</formula>
    </cfRule>
    <cfRule type="cellIs" dxfId="1253" priority="2049" operator="equal">
      <formula>"MS"</formula>
    </cfRule>
    <cfRule type="cellIs" dxfId="1252" priority="2050" operator="equal">
      <formula>"AM"</formula>
    </cfRule>
    <cfRule type="cellIs" dxfId="1251" priority="2051" operator="equal">
      <formula>"AS"</formula>
    </cfRule>
    <cfRule type="cellIs" dxfId="1250" priority="2052" operator="equal">
      <formula>"BS"</formula>
    </cfRule>
    <cfRule type="cellIs" dxfId="1249" priority="2053" operator="equal">
      <formula>"AL"</formula>
    </cfRule>
    <cfRule type="cellIs" dxfId="1248" priority="2054" operator="equal">
      <formula>"MM"</formula>
    </cfRule>
    <cfRule type="cellIs" dxfId="1247" priority="2055" operator="equal">
      <formula>"MS"</formula>
    </cfRule>
    <cfRule type="colorScale" priority="2056">
      <colorScale>
        <cfvo type="formula" val="MS"/>
        <cfvo type="max"/>
        <color rgb="FFFF0000"/>
        <color rgb="FFFFEF9C"/>
      </colorScale>
    </cfRule>
  </conditionalFormatting>
  <conditionalFormatting sqref="Y23">
    <cfRule type="cellIs" dxfId="1246" priority="2035" operator="equal">
      <formula>"BM"</formula>
    </cfRule>
    <cfRule type="cellIs" dxfId="1245" priority="2036" operator="equal">
      <formula>"ML"</formula>
    </cfRule>
    <cfRule type="cellIs" dxfId="1244" priority="2037" operator="equal">
      <formula>"BL"</formula>
    </cfRule>
    <cfRule type="cellIs" dxfId="1243" priority="2038" operator="equal">
      <formula>"MS"</formula>
    </cfRule>
    <cfRule type="cellIs" dxfId="1242" priority="2039" operator="equal">
      <formula>"AM"</formula>
    </cfRule>
    <cfRule type="cellIs" dxfId="1241" priority="2040" operator="equal">
      <formula>"AS"</formula>
    </cfRule>
    <cfRule type="cellIs" dxfId="1240" priority="2041" operator="equal">
      <formula>"BS"</formula>
    </cfRule>
    <cfRule type="cellIs" dxfId="1239" priority="2042" operator="equal">
      <formula>"AL"</formula>
    </cfRule>
    <cfRule type="cellIs" dxfId="1238" priority="2043" operator="equal">
      <formula>"MM"</formula>
    </cfRule>
    <cfRule type="cellIs" dxfId="1237" priority="2044" operator="equal">
      <formula>"MS"</formula>
    </cfRule>
    <cfRule type="colorScale" priority="2045">
      <colorScale>
        <cfvo type="formula" val="MS"/>
        <cfvo type="max"/>
        <color rgb="FFFF0000"/>
        <color rgb="FFFFEF9C"/>
      </colorScale>
    </cfRule>
  </conditionalFormatting>
  <conditionalFormatting sqref="AA31">
    <cfRule type="containsText" dxfId="1236" priority="2029" operator="containsText" text="RIESGO RESIDUAL LEVE">
      <formula>NOT(ISERROR(SEARCH("RIESGO RESIDUAL LEVE",AA31)))</formula>
    </cfRule>
    <cfRule type="containsText" dxfId="1235" priority="2031" operator="containsText" text="RIESGO RESIDUAL MODERADO">
      <formula>NOT(ISERROR(SEARCH("RIESGO RESIDUAL MODERADO",AA31)))</formula>
    </cfRule>
  </conditionalFormatting>
  <conditionalFormatting sqref="AA34">
    <cfRule type="containsText" dxfId="1234" priority="2017" operator="containsText" text="RIESGO RESIDUAL LEVE">
      <formula>NOT(ISERROR(SEARCH("RIESGO RESIDUAL LEVE",AA34)))</formula>
    </cfRule>
    <cfRule type="containsText" dxfId="1233" priority="2019" operator="containsText" text="RIESGO RESIDUAL MODERADO">
      <formula>NOT(ISERROR(SEARCH("RIESGO RESIDUAL MODERADO",AA34)))</formula>
    </cfRule>
  </conditionalFormatting>
  <conditionalFormatting sqref="AA32">
    <cfRule type="containsText" dxfId="1232" priority="2014" operator="containsText" text="RIESGO RESIDUAL LEVE">
      <formula>NOT(ISERROR(SEARCH("RIESGO RESIDUAL LEVE",AA32)))</formula>
    </cfRule>
    <cfRule type="containsText" dxfId="1231" priority="2016" operator="containsText" text="RIESGO RESIDUAL MODERADO">
      <formula>NOT(ISERROR(SEARCH("RIESGO RESIDUAL MODERADO",AA32)))</formula>
    </cfRule>
  </conditionalFormatting>
  <conditionalFormatting sqref="AA33">
    <cfRule type="containsText" dxfId="1230" priority="2011" operator="containsText" text="RIESGO RESIDUAL LEVE">
      <formula>NOT(ISERROR(SEARCH("RIESGO RESIDUAL LEVE",AA33)))</formula>
    </cfRule>
    <cfRule type="containsText" dxfId="1229" priority="2013" operator="containsText" text="RIESGO RESIDUAL MODERADO">
      <formula>NOT(ISERROR(SEARCH("RIESGO RESIDUAL MODERADO",AA33)))</formula>
    </cfRule>
  </conditionalFormatting>
  <conditionalFormatting sqref="AA16">
    <cfRule type="containsText" dxfId="1228" priority="2008" operator="containsText" text="RIESGO RESIDUAL LEVE">
      <formula>NOT(ISERROR(SEARCH("RIESGO RESIDUAL LEVE",AA16)))</formula>
    </cfRule>
    <cfRule type="containsText" dxfId="1227" priority="2010" operator="containsText" text="RIESGO RESIDUAL MODERADO">
      <formula>NOT(ISERROR(SEARCH("RIESGO RESIDUAL MODERADO",AA16)))</formula>
    </cfRule>
  </conditionalFormatting>
  <conditionalFormatting sqref="AA25">
    <cfRule type="containsText" dxfId="1226" priority="2005" operator="containsText" text="RIESGO RESIDUAL LEVE">
      <formula>NOT(ISERROR(SEARCH("RIESGO RESIDUAL LEVE",AA25)))</formula>
    </cfRule>
    <cfRule type="containsText" dxfId="1225" priority="2007" operator="containsText" text="RIESGO RESIDUAL MODERADO">
      <formula>NOT(ISERROR(SEARCH("RIESGO RESIDUAL MODERADO",AA25)))</formula>
    </cfRule>
  </conditionalFormatting>
  <conditionalFormatting sqref="X31">
    <cfRule type="cellIs" dxfId="1224" priority="13306" operator="equal">
      <formula>"BM"</formula>
    </cfRule>
    <cfRule type="cellIs" dxfId="1223" priority="13307" operator="equal">
      <formula>"ML"</formula>
    </cfRule>
    <cfRule type="cellIs" dxfId="1222" priority="13308" operator="equal">
      <formula>"BL"</formula>
    </cfRule>
    <cfRule type="cellIs" dxfId="1221" priority="13309" operator="equal">
      <formula>"MS"</formula>
    </cfRule>
    <cfRule type="cellIs" dxfId="1220" priority="13310" operator="equal">
      <formula>"AM"</formula>
    </cfRule>
    <cfRule type="cellIs" dxfId="1219" priority="13311" operator="equal">
      <formula>"AS"</formula>
    </cfRule>
    <cfRule type="cellIs" dxfId="1218" priority="13312" operator="equal">
      <formula>"BS"</formula>
    </cfRule>
    <cfRule type="cellIs" dxfId="1217" priority="13313" operator="equal">
      <formula>"AL"</formula>
    </cfRule>
    <cfRule type="cellIs" dxfId="1216" priority="13314" operator="equal">
      <formula>"MM"</formula>
    </cfRule>
    <cfRule type="cellIs" dxfId="1215" priority="13315" operator="equal">
      <formula>"MS"</formula>
    </cfRule>
    <cfRule type="colorScale" priority="13316">
      <colorScale>
        <cfvo type="formula" val="MS"/>
        <cfvo type="max"/>
        <color rgb="FFFF0000"/>
        <color rgb="FFFFEF9C"/>
      </colorScale>
    </cfRule>
  </conditionalFormatting>
  <conditionalFormatting sqref="S31">
    <cfRule type="cellIs" dxfId="1214" priority="13326" operator="equal">
      <formula>"BM"</formula>
    </cfRule>
    <cfRule type="cellIs" dxfId="1213" priority="13327" operator="equal">
      <formula>"ML"</formula>
    </cfRule>
    <cfRule type="cellIs" dxfId="1212" priority="13328" operator="equal">
      <formula>"BL"</formula>
    </cfRule>
    <cfRule type="cellIs" dxfId="1211" priority="13329" operator="equal">
      <formula>"MS"</formula>
    </cfRule>
    <cfRule type="cellIs" dxfId="1210" priority="13330" operator="equal">
      <formula>"AM"</formula>
    </cfRule>
    <cfRule type="cellIs" dxfId="1209" priority="13331" operator="equal">
      <formula>"AS"</formula>
    </cfRule>
    <cfRule type="cellIs" dxfId="1208" priority="13332" operator="equal">
      <formula>"BS"</formula>
    </cfRule>
    <cfRule type="cellIs" dxfId="1207" priority="13333" operator="equal">
      <formula>"AL"</formula>
    </cfRule>
    <cfRule type="cellIs" dxfId="1206" priority="13334" operator="equal">
      <formula>"MM"</formula>
    </cfRule>
    <cfRule type="cellIs" dxfId="1205" priority="13335" operator="equal">
      <formula>"MS"</formula>
    </cfRule>
    <cfRule type="colorScale" priority="13336">
      <colorScale>
        <cfvo type="formula" val="MS"/>
        <cfvo type="max"/>
        <color rgb="FFFF0000"/>
        <color rgb="FFFFEF9C"/>
      </colorScale>
    </cfRule>
  </conditionalFormatting>
  <conditionalFormatting sqref="Z31">
    <cfRule type="cellIs" dxfId="1204" priority="13337" operator="equal">
      <formula>"BM"</formula>
    </cfRule>
    <cfRule type="cellIs" dxfId="1203" priority="13338" operator="equal">
      <formula>"ML"</formula>
    </cfRule>
    <cfRule type="cellIs" dxfId="1202" priority="13339" operator="equal">
      <formula>"BL"</formula>
    </cfRule>
    <cfRule type="cellIs" dxfId="1201" priority="13340" operator="equal">
      <formula>"MS"</formula>
    </cfRule>
    <cfRule type="cellIs" dxfId="1200" priority="13341" operator="equal">
      <formula>"AM"</formula>
    </cfRule>
    <cfRule type="cellIs" dxfId="1199" priority="13342" operator="equal">
      <formula>"AS"</formula>
    </cfRule>
    <cfRule type="cellIs" dxfId="1198" priority="13343" operator="equal">
      <formula>"BS"</formula>
    </cfRule>
    <cfRule type="cellIs" dxfId="1197" priority="13344" operator="equal">
      <formula>"AL"</formula>
    </cfRule>
    <cfRule type="cellIs" dxfId="1196" priority="13345" operator="equal">
      <formula>"MM"</formula>
    </cfRule>
    <cfRule type="cellIs" dxfId="1195" priority="13346" operator="equal">
      <formula>"MS"</formula>
    </cfRule>
    <cfRule type="colorScale" priority="13347">
      <colorScale>
        <cfvo type="formula" val="MS"/>
        <cfvo type="max"/>
        <color rgb="FFFF0000"/>
        <color rgb="FFFFEF9C"/>
      </colorScale>
    </cfRule>
  </conditionalFormatting>
  <conditionalFormatting sqref="P31">
    <cfRule type="colorScale" priority="13348">
      <colorScale>
        <cfvo type="formula" val="MS"/>
        <cfvo type="max"/>
        <color rgb="FFFF0000"/>
        <color rgb="FFFFEF9C"/>
      </colorScale>
    </cfRule>
  </conditionalFormatting>
  <conditionalFormatting sqref="Q32">
    <cfRule type="cellIs" dxfId="1194" priority="1972" operator="equal">
      <formula>"BM"</formula>
    </cfRule>
    <cfRule type="cellIs" dxfId="1193" priority="1973" operator="equal">
      <formula>"ML"</formula>
    </cfRule>
    <cfRule type="cellIs" dxfId="1192" priority="1974" operator="equal">
      <formula>"BL"</formula>
    </cfRule>
    <cfRule type="cellIs" dxfId="1191" priority="1975" operator="equal">
      <formula>"MS"</formula>
    </cfRule>
    <cfRule type="cellIs" dxfId="1190" priority="1976" operator="equal">
      <formula>"AM"</formula>
    </cfRule>
    <cfRule type="cellIs" dxfId="1189" priority="1977" operator="equal">
      <formula>"AS"</formula>
    </cfRule>
    <cfRule type="cellIs" dxfId="1188" priority="1978" operator="equal">
      <formula>"BS"</formula>
    </cfRule>
    <cfRule type="cellIs" dxfId="1187" priority="1979" operator="equal">
      <formula>"AL"</formula>
    </cfRule>
    <cfRule type="cellIs" dxfId="1186" priority="1980" operator="equal">
      <formula>"MM"</formula>
    </cfRule>
    <cfRule type="cellIs" dxfId="1185" priority="1981" operator="equal">
      <formula>"MS"</formula>
    </cfRule>
    <cfRule type="colorScale" priority="1982">
      <colorScale>
        <cfvo type="formula" val="MS"/>
        <cfvo type="max"/>
        <color rgb="FFFF0000"/>
        <color rgb="FFFFEF9C"/>
      </colorScale>
    </cfRule>
  </conditionalFormatting>
  <conditionalFormatting sqref="X17">
    <cfRule type="cellIs" dxfId="1184" priority="1903" operator="equal">
      <formula>"BM"</formula>
    </cfRule>
    <cfRule type="cellIs" dxfId="1183" priority="1904" operator="equal">
      <formula>"ML"</formula>
    </cfRule>
    <cfRule type="cellIs" dxfId="1182" priority="1905" operator="equal">
      <formula>"BL"</formula>
    </cfRule>
    <cfRule type="cellIs" dxfId="1181" priority="1906" operator="equal">
      <formula>"MS"</formula>
    </cfRule>
    <cfRule type="cellIs" dxfId="1180" priority="1907" operator="equal">
      <formula>"AM"</formula>
    </cfRule>
    <cfRule type="cellIs" dxfId="1179" priority="1908" operator="equal">
      <formula>"AS"</formula>
    </cfRule>
    <cfRule type="cellIs" dxfId="1178" priority="1909" operator="equal">
      <formula>"BS"</formula>
    </cfRule>
    <cfRule type="cellIs" dxfId="1177" priority="1910" operator="equal">
      <formula>"AL"</formula>
    </cfRule>
    <cfRule type="cellIs" dxfId="1176" priority="1911" operator="equal">
      <formula>"MM"</formula>
    </cfRule>
    <cfRule type="cellIs" dxfId="1175" priority="1912" operator="equal">
      <formula>"MS"</formula>
    </cfRule>
    <cfRule type="colorScale" priority="1913">
      <colorScale>
        <cfvo type="formula" val="MS"/>
        <cfvo type="max"/>
        <color rgb="FFFF0000"/>
        <color rgb="FFFFEF9C"/>
      </colorScale>
    </cfRule>
  </conditionalFormatting>
  <conditionalFormatting sqref="S17">
    <cfRule type="cellIs" dxfId="1174" priority="1892" operator="equal">
      <formula>"BM"</formula>
    </cfRule>
    <cfRule type="cellIs" dxfId="1173" priority="1893" operator="equal">
      <formula>"ML"</formula>
    </cfRule>
    <cfRule type="cellIs" dxfId="1172" priority="1894" operator="equal">
      <formula>"BL"</formula>
    </cfRule>
    <cfRule type="cellIs" dxfId="1171" priority="1895" operator="equal">
      <formula>"MS"</formula>
    </cfRule>
    <cfRule type="cellIs" dxfId="1170" priority="1896" operator="equal">
      <formula>"AM"</formula>
    </cfRule>
    <cfRule type="cellIs" dxfId="1169" priority="1897" operator="equal">
      <formula>"AS"</formula>
    </cfRule>
    <cfRule type="cellIs" dxfId="1168" priority="1898" operator="equal">
      <formula>"BS"</formula>
    </cfRule>
    <cfRule type="cellIs" dxfId="1167" priority="1899" operator="equal">
      <formula>"AL"</formula>
    </cfRule>
    <cfRule type="cellIs" dxfId="1166" priority="1900" operator="equal">
      <formula>"MM"</formula>
    </cfRule>
    <cfRule type="cellIs" dxfId="1165" priority="1901" operator="equal">
      <formula>"MS"</formula>
    </cfRule>
    <cfRule type="colorScale" priority="1902">
      <colorScale>
        <cfvo type="formula" val="MS"/>
        <cfvo type="max"/>
        <color rgb="FFFF0000"/>
        <color rgb="FFFFEF9C"/>
      </colorScale>
    </cfRule>
  </conditionalFormatting>
  <conditionalFormatting sqref="P17">
    <cfRule type="cellIs" dxfId="1164" priority="1883" operator="equal">
      <formula>"BM"</formula>
    </cfRule>
    <cfRule type="cellIs" dxfId="1163" priority="1884" operator="equal">
      <formula>"ML"</formula>
    </cfRule>
    <cfRule type="cellIs" dxfId="1162" priority="1885" operator="equal">
      <formula>"BL"</formula>
    </cfRule>
    <cfRule type="cellIs" dxfId="1161" priority="1886" operator="equal">
      <formula>"MS"</formula>
    </cfRule>
    <cfRule type="cellIs" dxfId="1160" priority="1887" operator="equal">
      <formula>"AM"</formula>
    </cfRule>
    <cfRule type="cellIs" dxfId="1159" priority="1888" operator="equal">
      <formula>"AS"</formula>
    </cfRule>
    <cfRule type="cellIs" dxfId="1158" priority="1889" operator="equal">
      <formula>"BS"</formula>
    </cfRule>
    <cfRule type="cellIs" dxfId="1157" priority="1890" operator="equal">
      <formula>"AL"</formula>
    </cfRule>
    <cfRule type="cellIs" dxfId="1156" priority="1891" operator="equal">
      <formula>"MM"</formula>
    </cfRule>
  </conditionalFormatting>
  <conditionalFormatting sqref="Z17">
    <cfRule type="cellIs" dxfId="1155" priority="1925" operator="equal">
      <formula>"BM"</formula>
    </cfRule>
    <cfRule type="cellIs" dxfId="1154" priority="1926" operator="equal">
      <formula>"ML"</formula>
    </cfRule>
    <cfRule type="cellIs" dxfId="1153" priority="1927" operator="equal">
      <formula>"BL"</formula>
    </cfRule>
    <cfRule type="cellIs" dxfId="1152" priority="1928" operator="equal">
      <formula>"MS"</formula>
    </cfRule>
    <cfRule type="cellIs" dxfId="1151" priority="1929" operator="equal">
      <formula>"AM"</formula>
    </cfRule>
    <cfRule type="cellIs" dxfId="1150" priority="1930" operator="equal">
      <formula>"AS"</formula>
    </cfRule>
    <cfRule type="cellIs" dxfId="1149" priority="1931" operator="equal">
      <formula>"BS"</formula>
    </cfRule>
    <cfRule type="cellIs" dxfId="1148" priority="1932" operator="equal">
      <formula>"AL"</formula>
    </cfRule>
    <cfRule type="cellIs" dxfId="1147" priority="1933" operator="equal">
      <formula>"MM"</formula>
    </cfRule>
    <cfRule type="cellIs" dxfId="1146" priority="1934" operator="equal">
      <formula>"MS"</formula>
    </cfRule>
    <cfRule type="colorScale" priority="1935">
      <colorScale>
        <cfvo type="formula" val="MS"/>
        <cfvo type="max"/>
        <color rgb="FFFF0000"/>
        <color rgb="FFFFEF9C"/>
      </colorScale>
    </cfRule>
  </conditionalFormatting>
  <conditionalFormatting sqref="O17">
    <cfRule type="cellIs" dxfId="1145" priority="1936" operator="equal">
      <formula>"BM"</formula>
    </cfRule>
    <cfRule type="cellIs" dxfId="1144" priority="1937" operator="equal">
      <formula>"ML"</formula>
    </cfRule>
    <cfRule type="cellIs" dxfId="1143" priority="1938" operator="equal">
      <formula>"BL"</formula>
    </cfRule>
    <cfRule type="cellIs" dxfId="1142" priority="1939" operator="equal">
      <formula>"MS"</formula>
    </cfRule>
    <cfRule type="cellIs" dxfId="1141" priority="1940" operator="equal">
      <formula>"AM"</formula>
    </cfRule>
    <cfRule type="cellIs" dxfId="1140" priority="1941" operator="equal">
      <formula>"AS"</formula>
    </cfRule>
    <cfRule type="cellIs" dxfId="1139" priority="1942" operator="equal">
      <formula>"BS"</formula>
    </cfRule>
    <cfRule type="cellIs" dxfId="1138" priority="1943" operator="equal">
      <formula>"AL"</formula>
    </cfRule>
    <cfRule type="cellIs" dxfId="1137" priority="1944" operator="equal">
      <formula>"MM"</formula>
    </cfRule>
    <cfRule type="cellIs" dxfId="1136" priority="1945" operator="equal">
      <formula>"MS"</formula>
    </cfRule>
    <cfRule type="colorScale" priority="1946">
      <colorScale>
        <cfvo type="formula" val="MS"/>
        <cfvo type="max"/>
        <color rgb="FFFF0000"/>
        <color rgb="FFFFEF9C"/>
      </colorScale>
    </cfRule>
  </conditionalFormatting>
  <conditionalFormatting sqref="Q17">
    <cfRule type="cellIs" dxfId="1135" priority="1958" operator="equal">
      <formula>"BM"</formula>
    </cfRule>
    <cfRule type="cellIs" dxfId="1134" priority="1959" operator="equal">
      <formula>"ML"</formula>
    </cfRule>
    <cfRule type="cellIs" dxfId="1133" priority="1960" operator="equal">
      <formula>"BL"</formula>
    </cfRule>
    <cfRule type="cellIs" dxfId="1132" priority="1961" operator="equal">
      <formula>"MS"</formula>
    </cfRule>
    <cfRule type="cellIs" dxfId="1131" priority="1962" operator="equal">
      <formula>"AM"</formula>
    </cfRule>
    <cfRule type="cellIs" dxfId="1130" priority="1963" operator="equal">
      <formula>"AS"</formula>
    </cfRule>
    <cfRule type="cellIs" dxfId="1129" priority="1964" operator="equal">
      <formula>"BS"</formula>
    </cfRule>
    <cfRule type="cellIs" dxfId="1128" priority="1965" operator="equal">
      <formula>"AL"</formula>
    </cfRule>
    <cfRule type="cellIs" dxfId="1127" priority="1966" operator="equal">
      <formula>"MM"</formula>
    </cfRule>
    <cfRule type="cellIs" dxfId="1126" priority="1967" operator="equal">
      <formula>"MS"</formula>
    </cfRule>
    <cfRule type="colorScale" priority="1968">
      <colorScale>
        <cfvo type="formula" val="MS"/>
        <cfvo type="max"/>
        <color rgb="FFFF0000"/>
        <color rgb="FFFFEF9C"/>
      </colorScale>
    </cfRule>
  </conditionalFormatting>
  <conditionalFormatting sqref="P17">
    <cfRule type="colorScale" priority="1969">
      <colorScale>
        <cfvo type="formula" val="MS"/>
        <cfvo type="max"/>
        <color rgb="FFFF0000"/>
        <color rgb="FFFFEF9C"/>
      </colorScale>
    </cfRule>
  </conditionalFormatting>
  <conditionalFormatting sqref="X18">
    <cfRule type="cellIs" dxfId="1125" priority="1825" operator="equal">
      <formula>"BM"</formula>
    </cfRule>
    <cfRule type="cellIs" dxfId="1124" priority="1826" operator="equal">
      <formula>"ML"</formula>
    </cfRule>
    <cfRule type="cellIs" dxfId="1123" priority="1827" operator="equal">
      <formula>"BL"</formula>
    </cfRule>
    <cfRule type="cellIs" dxfId="1122" priority="1828" operator="equal">
      <formula>"MS"</formula>
    </cfRule>
    <cfRule type="cellIs" dxfId="1121" priority="1829" operator="equal">
      <formula>"AM"</formula>
    </cfRule>
    <cfRule type="cellIs" dxfId="1120" priority="1830" operator="equal">
      <formula>"AS"</formula>
    </cfRule>
    <cfRule type="cellIs" dxfId="1119" priority="1831" operator="equal">
      <formula>"BS"</formula>
    </cfRule>
    <cfRule type="cellIs" dxfId="1118" priority="1832" operator="equal">
      <formula>"AL"</formula>
    </cfRule>
    <cfRule type="cellIs" dxfId="1117" priority="1833" operator="equal">
      <formula>"MM"</formula>
    </cfRule>
    <cfRule type="cellIs" dxfId="1116" priority="1834" operator="equal">
      <formula>"MS"</formula>
    </cfRule>
    <cfRule type="colorScale" priority="1835">
      <colorScale>
        <cfvo type="formula" val="MS"/>
        <cfvo type="max"/>
        <color rgb="FFFF0000"/>
        <color rgb="FFFFEF9C"/>
      </colorScale>
    </cfRule>
  </conditionalFormatting>
  <conditionalFormatting sqref="S18">
    <cfRule type="cellIs" dxfId="1115" priority="1814" operator="equal">
      <formula>"BM"</formula>
    </cfRule>
    <cfRule type="cellIs" dxfId="1114" priority="1815" operator="equal">
      <formula>"ML"</formula>
    </cfRule>
    <cfRule type="cellIs" dxfId="1113" priority="1816" operator="equal">
      <formula>"BL"</formula>
    </cfRule>
    <cfRule type="cellIs" dxfId="1112" priority="1817" operator="equal">
      <formula>"MS"</formula>
    </cfRule>
    <cfRule type="cellIs" dxfId="1111" priority="1818" operator="equal">
      <formula>"AM"</formula>
    </cfRule>
    <cfRule type="cellIs" dxfId="1110" priority="1819" operator="equal">
      <formula>"AS"</formula>
    </cfRule>
    <cfRule type="cellIs" dxfId="1109" priority="1820" operator="equal">
      <formula>"BS"</formula>
    </cfRule>
    <cfRule type="cellIs" dxfId="1108" priority="1821" operator="equal">
      <formula>"AL"</formula>
    </cfRule>
    <cfRule type="cellIs" dxfId="1107" priority="1822" operator="equal">
      <formula>"MM"</formula>
    </cfRule>
    <cfRule type="cellIs" dxfId="1106" priority="1823" operator="equal">
      <formula>"MS"</formula>
    </cfRule>
    <cfRule type="colorScale" priority="1824">
      <colorScale>
        <cfvo type="formula" val="MS"/>
        <cfvo type="max"/>
        <color rgb="FFFF0000"/>
        <color rgb="FFFFEF9C"/>
      </colorScale>
    </cfRule>
  </conditionalFormatting>
  <conditionalFormatting sqref="P18">
    <cfRule type="cellIs" dxfId="1105" priority="1805" operator="equal">
      <formula>"BM"</formula>
    </cfRule>
    <cfRule type="cellIs" dxfId="1104" priority="1806" operator="equal">
      <formula>"ML"</formula>
    </cfRule>
    <cfRule type="cellIs" dxfId="1103" priority="1807" operator="equal">
      <formula>"BL"</formula>
    </cfRule>
    <cfRule type="cellIs" dxfId="1102" priority="1808" operator="equal">
      <formula>"MS"</formula>
    </cfRule>
    <cfRule type="cellIs" dxfId="1101" priority="1809" operator="equal">
      <formula>"AM"</formula>
    </cfRule>
    <cfRule type="cellIs" dxfId="1100" priority="1810" operator="equal">
      <formula>"AS"</formula>
    </cfRule>
    <cfRule type="cellIs" dxfId="1099" priority="1811" operator="equal">
      <formula>"BS"</formula>
    </cfRule>
    <cfRule type="cellIs" dxfId="1098" priority="1812" operator="equal">
      <formula>"AL"</formula>
    </cfRule>
    <cfRule type="cellIs" dxfId="1097" priority="1813" operator="equal">
      <formula>"MM"</formula>
    </cfRule>
  </conditionalFormatting>
  <conditionalFormatting sqref="Z18">
    <cfRule type="cellIs" dxfId="1096" priority="1849" operator="equal">
      <formula>"BM"</formula>
    </cfRule>
    <cfRule type="cellIs" dxfId="1095" priority="1850" operator="equal">
      <formula>"ML"</formula>
    </cfRule>
    <cfRule type="cellIs" dxfId="1094" priority="1851" operator="equal">
      <formula>"BL"</formula>
    </cfRule>
    <cfRule type="cellIs" dxfId="1093" priority="1852" operator="equal">
      <formula>"MS"</formula>
    </cfRule>
    <cfRule type="cellIs" dxfId="1092" priority="1853" operator="equal">
      <formula>"AM"</formula>
    </cfRule>
    <cfRule type="cellIs" dxfId="1091" priority="1854" operator="equal">
      <formula>"AS"</formula>
    </cfRule>
    <cfRule type="cellIs" dxfId="1090" priority="1855" operator="equal">
      <formula>"BS"</formula>
    </cfRule>
    <cfRule type="cellIs" dxfId="1089" priority="1856" operator="equal">
      <formula>"AL"</formula>
    </cfRule>
    <cfRule type="cellIs" dxfId="1088" priority="1857" operator="equal">
      <formula>"MM"</formula>
    </cfRule>
    <cfRule type="cellIs" dxfId="1087" priority="1858" operator="equal">
      <formula>"MS"</formula>
    </cfRule>
    <cfRule type="colorScale" priority="1859">
      <colorScale>
        <cfvo type="formula" val="MS"/>
        <cfvo type="max"/>
        <color rgb="FFFF0000"/>
        <color rgb="FFFFEF9C"/>
      </colorScale>
    </cfRule>
  </conditionalFormatting>
  <conditionalFormatting sqref="Q18">
    <cfRule type="cellIs" dxfId="1086" priority="1871" operator="equal">
      <formula>"BM"</formula>
    </cfRule>
    <cfRule type="cellIs" dxfId="1085" priority="1872" operator="equal">
      <formula>"ML"</formula>
    </cfRule>
    <cfRule type="cellIs" dxfId="1084" priority="1873" operator="equal">
      <formula>"BL"</formula>
    </cfRule>
    <cfRule type="cellIs" dxfId="1083" priority="1874" operator="equal">
      <formula>"MS"</formula>
    </cfRule>
    <cfRule type="cellIs" dxfId="1082" priority="1875" operator="equal">
      <formula>"AM"</formula>
    </cfRule>
    <cfRule type="cellIs" dxfId="1081" priority="1876" operator="equal">
      <formula>"AS"</formula>
    </cfRule>
    <cfRule type="cellIs" dxfId="1080" priority="1877" operator="equal">
      <formula>"BS"</formula>
    </cfRule>
    <cfRule type="cellIs" dxfId="1079" priority="1878" operator="equal">
      <formula>"AL"</formula>
    </cfRule>
    <cfRule type="cellIs" dxfId="1078" priority="1879" operator="equal">
      <formula>"MM"</formula>
    </cfRule>
    <cfRule type="cellIs" dxfId="1077" priority="1880" operator="equal">
      <formula>"MS"</formula>
    </cfRule>
    <cfRule type="colorScale" priority="1881">
      <colorScale>
        <cfvo type="formula" val="MS"/>
        <cfvo type="max"/>
        <color rgb="FFFF0000"/>
        <color rgb="FFFFEF9C"/>
      </colorScale>
    </cfRule>
  </conditionalFormatting>
  <conditionalFormatting sqref="P18">
    <cfRule type="colorScale" priority="1882">
      <colorScale>
        <cfvo type="formula" val="MS"/>
        <cfvo type="max"/>
        <color rgb="FFFF0000"/>
        <color rgb="FFFFEF9C"/>
      </colorScale>
    </cfRule>
  </conditionalFormatting>
  <conditionalFormatting sqref="O18">
    <cfRule type="cellIs" dxfId="1076" priority="1783" operator="equal">
      <formula>"BM"</formula>
    </cfRule>
    <cfRule type="cellIs" dxfId="1075" priority="1784" operator="equal">
      <formula>"ML"</formula>
    </cfRule>
    <cfRule type="cellIs" dxfId="1074" priority="1785" operator="equal">
      <formula>"BL"</formula>
    </cfRule>
    <cfRule type="cellIs" dxfId="1073" priority="1786" operator="equal">
      <formula>"MS"</formula>
    </cfRule>
    <cfRule type="cellIs" dxfId="1072" priority="1787" operator="equal">
      <formula>"AM"</formula>
    </cfRule>
    <cfRule type="cellIs" dxfId="1071" priority="1788" operator="equal">
      <formula>"AS"</formula>
    </cfRule>
    <cfRule type="cellIs" dxfId="1070" priority="1789" operator="equal">
      <formula>"BS"</formula>
    </cfRule>
    <cfRule type="cellIs" dxfId="1069" priority="1790" operator="equal">
      <formula>"AL"</formula>
    </cfRule>
    <cfRule type="cellIs" dxfId="1068" priority="1791" operator="equal">
      <formula>"MM"</formula>
    </cfRule>
    <cfRule type="cellIs" dxfId="1067" priority="1792" operator="equal">
      <formula>"MS"</formula>
    </cfRule>
    <cfRule type="colorScale" priority="1793">
      <colorScale>
        <cfvo type="formula" val="MS"/>
        <cfvo type="max"/>
        <color rgb="FFFF0000"/>
        <color rgb="FFFFEF9C"/>
      </colorScale>
    </cfRule>
  </conditionalFormatting>
  <conditionalFormatting sqref="U17">
    <cfRule type="cellIs" dxfId="1066" priority="1772" operator="equal">
      <formula>"BM"</formula>
    </cfRule>
    <cfRule type="cellIs" dxfId="1065" priority="1773" operator="equal">
      <formula>"ML"</formula>
    </cfRule>
    <cfRule type="cellIs" dxfId="1064" priority="1774" operator="equal">
      <formula>"BL"</formula>
    </cfRule>
    <cfRule type="cellIs" dxfId="1063" priority="1775" operator="equal">
      <formula>"MS"</formula>
    </cfRule>
    <cfRule type="cellIs" dxfId="1062" priority="1776" operator="equal">
      <formula>"AM"</formula>
    </cfRule>
    <cfRule type="cellIs" dxfId="1061" priority="1777" operator="equal">
      <formula>"AS"</formula>
    </cfRule>
    <cfRule type="cellIs" dxfId="1060" priority="1778" operator="equal">
      <formula>"BS"</formula>
    </cfRule>
    <cfRule type="cellIs" dxfId="1059" priority="1779" operator="equal">
      <formula>"AL"</formula>
    </cfRule>
    <cfRule type="cellIs" dxfId="1058" priority="1780" operator="equal">
      <formula>"MM"</formula>
    </cfRule>
    <cfRule type="cellIs" dxfId="1057" priority="1781" operator="equal">
      <formula>"MS"</formula>
    </cfRule>
    <cfRule type="colorScale" priority="1782">
      <colorScale>
        <cfvo type="formula" val="MS"/>
        <cfvo type="max"/>
        <color rgb="FFFF0000"/>
        <color rgb="FFFFEF9C"/>
      </colorScale>
    </cfRule>
  </conditionalFormatting>
  <conditionalFormatting sqref="U18">
    <cfRule type="cellIs" dxfId="1056" priority="1761" operator="equal">
      <formula>"BM"</formula>
    </cfRule>
    <cfRule type="cellIs" dxfId="1055" priority="1762" operator="equal">
      <formula>"ML"</formula>
    </cfRule>
    <cfRule type="cellIs" dxfId="1054" priority="1763" operator="equal">
      <formula>"BL"</formula>
    </cfRule>
    <cfRule type="cellIs" dxfId="1053" priority="1764" operator="equal">
      <formula>"MS"</formula>
    </cfRule>
    <cfRule type="cellIs" dxfId="1052" priority="1765" operator="equal">
      <formula>"AM"</formula>
    </cfRule>
    <cfRule type="cellIs" dxfId="1051" priority="1766" operator="equal">
      <formula>"AS"</formula>
    </cfRule>
    <cfRule type="cellIs" dxfId="1050" priority="1767" operator="equal">
      <formula>"BS"</formula>
    </cfRule>
    <cfRule type="cellIs" dxfId="1049" priority="1768" operator="equal">
      <formula>"AL"</formula>
    </cfRule>
    <cfRule type="cellIs" dxfId="1048" priority="1769" operator="equal">
      <formula>"MM"</formula>
    </cfRule>
    <cfRule type="cellIs" dxfId="1047" priority="1770" operator="equal">
      <formula>"MS"</formula>
    </cfRule>
    <cfRule type="colorScale" priority="1771">
      <colorScale>
        <cfvo type="formula" val="MS"/>
        <cfvo type="max"/>
        <color rgb="FFFF0000"/>
        <color rgb="FFFFEF9C"/>
      </colorScale>
    </cfRule>
  </conditionalFormatting>
  <conditionalFormatting sqref="Y17">
    <cfRule type="cellIs" dxfId="1046" priority="1750" operator="equal">
      <formula>"BM"</formula>
    </cfRule>
    <cfRule type="cellIs" dxfId="1045" priority="1751" operator="equal">
      <formula>"ML"</formula>
    </cfRule>
    <cfRule type="cellIs" dxfId="1044" priority="1752" operator="equal">
      <formula>"BL"</formula>
    </cfRule>
    <cfRule type="cellIs" dxfId="1043" priority="1753" operator="equal">
      <formula>"MS"</formula>
    </cfRule>
    <cfRule type="cellIs" dxfId="1042" priority="1754" operator="equal">
      <formula>"AM"</formula>
    </cfRule>
    <cfRule type="cellIs" dxfId="1041" priority="1755" operator="equal">
      <formula>"AS"</formula>
    </cfRule>
    <cfRule type="cellIs" dxfId="1040" priority="1756" operator="equal">
      <formula>"BS"</formula>
    </cfRule>
    <cfRule type="cellIs" dxfId="1039" priority="1757" operator="equal">
      <formula>"AL"</formula>
    </cfRule>
    <cfRule type="cellIs" dxfId="1038" priority="1758" operator="equal">
      <formula>"MM"</formula>
    </cfRule>
    <cfRule type="cellIs" dxfId="1037" priority="1759" operator="equal">
      <formula>"MS"</formula>
    </cfRule>
    <cfRule type="colorScale" priority="1760">
      <colorScale>
        <cfvo type="formula" val="MS"/>
        <cfvo type="max"/>
        <color rgb="FFFF0000"/>
        <color rgb="FFFFEF9C"/>
      </colorScale>
    </cfRule>
  </conditionalFormatting>
  <conditionalFormatting sqref="Y18">
    <cfRule type="cellIs" dxfId="1036" priority="1739" operator="equal">
      <formula>"BM"</formula>
    </cfRule>
    <cfRule type="cellIs" dxfId="1035" priority="1740" operator="equal">
      <formula>"ML"</formula>
    </cfRule>
    <cfRule type="cellIs" dxfId="1034" priority="1741" operator="equal">
      <formula>"BL"</formula>
    </cfRule>
    <cfRule type="cellIs" dxfId="1033" priority="1742" operator="equal">
      <formula>"MS"</formula>
    </cfRule>
    <cfRule type="cellIs" dxfId="1032" priority="1743" operator="equal">
      <formula>"AM"</formula>
    </cfRule>
    <cfRule type="cellIs" dxfId="1031" priority="1744" operator="equal">
      <formula>"AS"</formula>
    </cfRule>
    <cfRule type="cellIs" dxfId="1030" priority="1745" operator="equal">
      <formula>"BS"</formula>
    </cfRule>
    <cfRule type="cellIs" dxfId="1029" priority="1746" operator="equal">
      <formula>"AL"</formula>
    </cfRule>
    <cfRule type="cellIs" dxfId="1028" priority="1747" operator="equal">
      <formula>"MM"</formula>
    </cfRule>
    <cfRule type="cellIs" dxfId="1027" priority="1748" operator="equal">
      <formula>"MS"</formula>
    </cfRule>
    <cfRule type="colorScale" priority="1749">
      <colorScale>
        <cfvo type="formula" val="MS"/>
        <cfvo type="max"/>
        <color rgb="FFFF0000"/>
        <color rgb="FFFFEF9C"/>
      </colorScale>
    </cfRule>
  </conditionalFormatting>
  <conditionalFormatting sqref="AA17">
    <cfRule type="containsText" dxfId="1026" priority="1736" operator="containsText" text="RIESGO RESIDUAL LEVE">
      <formula>NOT(ISERROR(SEARCH("RIESGO RESIDUAL LEVE",AA17)))</formula>
    </cfRule>
    <cfRule type="containsText" dxfId="1025" priority="1738" operator="containsText" text="RIESGO RESIDUAL MODERADO">
      <formula>NOT(ISERROR(SEARCH("RIESGO RESIDUAL MODERADO",AA17)))</formula>
    </cfRule>
  </conditionalFormatting>
  <conditionalFormatting sqref="AA18">
    <cfRule type="containsText" dxfId="1024" priority="1733" operator="containsText" text="RIESGO RESIDUAL LEVE">
      <formula>NOT(ISERROR(SEARCH("RIESGO RESIDUAL LEVE",AA18)))</formula>
    </cfRule>
    <cfRule type="containsText" dxfId="1023" priority="1735" operator="containsText" text="RIESGO RESIDUAL MODERADO">
      <formula>NOT(ISERROR(SEARCH("RIESGO RESIDUAL MODERADO",AA18)))</formula>
    </cfRule>
  </conditionalFormatting>
  <conditionalFormatting sqref="P19">
    <cfRule type="cellIs" dxfId="1022" priority="1699" operator="equal">
      <formula>"BM"</formula>
    </cfRule>
    <cfRule type="cellIs" dxfId="1021" priority="1700" operator="equal">
      <formula>"ML"</formula>
    </cfRule>
    <cfRule type="cellIs" dxfId="1020" priority="1701" operator="equal">
      <formula>"BL"</formula>
    </cfRule>
    <cfRule type="cellIs" dxfId="1019" priority="1702" operator="equal">
      <formula>"MS"</formula>
    </cfRule>
    <cfRule type="cellIs" dxfId="1018" priority="1703" operator="equal">
      <formula>"AM"</formula>
    </cfRule>
    <cfRule type="cellIs" dxfId="1017" priority="1704" operator="equal">
      <formula>"AS"</formula>
    </cfRule>
    <cfRule type="cellIs" dxfId="1016" priority="1705" operator="equal">
      <formula>"BS"</formula>
    </cfRule>
    <cfRule type="cellIs" dxfId="1015" priority="1706" operator="equal">
      <formula>"AL"</formula>
    </cfRule>
    <cfRule type="cellIs" dxfId="1014" priority="1707" operator="equal">
      <formula>"MM"</formula>
    </cfRule>
  </conditionalFormatting>
  <conditionalFormatting sqref="Z19">
    <cfRule type="cellIs" dxfId="1013" priority="1721" operator="equal">
      <formula>"BM"</formula>
    </cfRule>
    <cfRule type="cellIs" dxfId="1012" priority="1722" operator="equal">
      <formula>"ML"</formula>
    </cfRule>
    <cfRule type="cellIs" dxfId="1011" priority="1723" operator="equal">
      <formula>"BL"</formula>
    </cfRule>
    <cfRule type="cellIs" dxfId="1010" priority="1724" operator="equal">
      <formula>"MS"</formula>
    </cfRule>
    <cfRule type="cellIs" dxfId="1009" priority="1725" operator="equal">
      <formula>"AM"</formula>
    </cfRule>
    <cfRule type="cellIs" dxfId="1008" priority="1726" operator="equal">
      <formula>"AS"</formula>
    </cfRule>
    <cfRule type="cellIs" dxfId="1007" priority="1727" operator="equal">
      <formula>"BS"</formula>
    </cfRule>
    <cfRule type="cellIs" dxfId="1006" priority="1728" operator="equal">
      <formula>"AL"</formula>
    </cfRule>
    <cfRule type="cellIs" dxfId="1005" priority="1729" operator="equal">
      <formula>"MM"</formula>
    </cfRule>
    <cfRule type="cellIs" dxfId="1004" priority="1730" operator="equal">
      <formula>"MS"</formula>
    </cfRule>
    <cfRule type="colorScale" priority="1731">
      <colorScale>
        <cfvo type="formula" val="MS"/>
        <cfvo type="max"/>
        <color rgb="FFFF0000"/>
        <color rgb="FFFFEF9C"/>
      </colorScale>
    </cfRule>
  </conditionalFormatting>
  <conditionalFormatting sqref="P19">
    <cfRule type="colorScale" priority="1732">
      <colorScale>
        <cfvo type="formula" val="MS"/>
        <cfvo type="max"/>
        <color rgb="FFFF0000"/>
        <color rgb="FFFFEF9C"/>
      </colorScale>
    </cfRule>
  </conditionalFormatting>
  <conditionalFormatting sqref="O19">
    <cfRule type="cellIs" dxfId="1003" priority="1688" operator="equal">
      <formula>"BM"</formula>
    </cfRule>
    <cfRule type="cellIs" dxfId="1002" priority="1689" operator="equal">
      <formula>"ML"</formula>
    </cfRule>
    <cfRule type="cellIs" dxfId="1001" priority="1690" operator="equal">
      <formula>"BL"</formula>
    </cfRule>
    <cfRule type="cellIs" dxfId="1000" priority="1691" operator="equal">
      <formula>"MS"</formula>
    </cfRule>
    <cfRule type="cellIs" dxfId="999" priority="1692" operator="equal">
      <formula>"AM"</formula>
    </cfRule>
    <cfRule type="cellIs" dxfId="998" priority="1693" operator="equal">
      <formula>"AS"</formula>
    </cfRule>
    <cfRule type="cellIs" dxfId="997" priority="1694" operator="equal">
      <formula>"BS"</formula>
    </cfRule>
    <cfRule type="cellIs" dxfId="996" priority="1695" operator="equal">
      <formula>"AL"</formula>
    </cfRule>
    <cfRule type="cellIs" dxfId="995" priority="1696" operator="equal">
      <formula>"MM"</formula>
    </cfRule>
    <cfRule type="cellIs" dxfId="994" priority="1697" operator="equal">
      <formula>"MS"</formula>
    </cfRule>
    <cfRule type="colorScale" priority="1698">
      <colorScale>
        <cfvo type="formula" val="MS"/>
        <cfvo type="max"/>
        <color rgb="FFFF0000"/>
        <color rgb="FFFFEF9C"/>
      </colorScale>
    </cfRule>
  </conditionalFormatting>
  <conditionalFormatting sqref="X19">
    <cfRule type="cellIs" dxfId="993" priority="1655" operator="equal">
      <formula>"BM"</formula>
    </cfRule>
    <cfRule type="cellIs" dxfId="992" priority="1656" operator="equal">
      <formula>"ML"</formula>
    </cfRule>
    <cfRule type="cellIs" dxfId="991" priority="1657" operator="equal">
      <formula>"BL"</formula>
    </cfRule>
    <cfRule type="cellIs" dxfId="990" priority="1658" operator="equal">
      <formula>"MS"</formula>
    </cfRule>
    <cfRule type="cellIs" dxfId="989" priority="1659" operator="equal">
      <formula>"AM"</formula>
    </cfRule>
    <cfRule type="cellIs" dxfId="988" priority="1660" operator="equal">
      <formula>"AS"</formula>
    </cfRule>
    <cfRule type="cellIs" dxfId="987" priority="1661" operator="equal">
      <formula>"BS"</formula>
    </cfRule>
    <cfRule type="cellIs" dxfId="986" priority="1662" operator="equal">
      <formula>"AL"</formula>
    </cfRule>
    <cfRule type="cellIs" dxfId="985" priority="1663" operator="equal">
      <formula>"MM"</formula>
    </cfRule>
    <cfRule type="cellIs" dxfId="984" priority="1664" operator="equal">
      <formula>"MS"</formula>
    </cfRule>
    <cfRule type="colorScale" priority="1665">
      <colorScale>
        <cfvo type="formula" val="MS"/>
        <cfvo type="max"/>
        <color rgb="FFFF0000"/>
        <color rgb="FFFFEF9C"/>
      </colorScale>
    </cfRule>
  </conditionalFormatting>
  <conditionalFormatting sqref="S19">
    <cfRule type="cellIs" dxfId="983" priority="1666" operator="equal">
      <formula>"BM"</formula>
    </cfRule>
    <cfRule type="cellIs" dxfId="982" priority="1667" operator="equal">
      <formula>"ML"</formula>
    </cfRule>
    <cfRule type="cellIs" dxfId="981" priority="1668" operator="equal">
      <formula>"BL"</formula>
    </cfRule>
    <cfRule type="cellIs" dxfId="980" priority="1669" operator="equal">
      <formula>"MS"</formula>
    </cfRule>
    <cfRule type="cellIs" dxfId="979" priority="1670" operator="equal">
      <formula>"AM"</formula>
    </cfRule>
    <cfRule type="cellIs" dxfId="978" priority="1671" operator="equal">
      <formula>"AS"</formula>
    </cfRule>
    <cfRule type="cellIs" dxfId="977" priority="1672" operator="equal">
      <formula>"BS"</formula>
    </cfRule>
    <cfRule type="cellIs" dxfId="976" priority="1673" operator="equal">
      <formula>"AL"</formula>
    </cfRule>
    <cfRule type="cellIs" dxfId="975" priority="1674" operator="equal">
      <formula>"MM"</formula>
    </cfRule>
    <cfRule type="cellIs" dxfId="974" priority="1675" operator="equal">
      <formula>"MS"</formula>
    </cfRule>
    <cfRule type="colorScale" priority="1676">
      <colorScale>
        <cfvo type="formula" val="MS"/>
        <cfvo type="max"/>
        <color rgb="FFFF0000"/>
        <color rgb="FFFFEF9C"/>
      </colorScale>
    </cfRule>
  </conditionalFormatting>
  <conditionalFormatting sqref="Q19">
    <cfRule type="cellIs" dxfId="973" priority="1677" operator="equal">
      <formula>"BM"</formula>
    </cfRule>
    <cfRule type="cellIs" dxfId="972" priority="1678" operator="equal">
      <formula>"ML"</formula>
    </cfRule>
    <cfRule type="cellIs" dxfId="971" priority="1679" operator="equal">
      <formula>"BL"</formula>
    </cfRule>
    <cfRule type="cellIs" dxfId="970" priority="1680" operator="equal">
      <formula>"MS"</formula>
    </cfRule>
    <cfRule type="cellIs" dxfId="969" priority="1681" operator="equal">
      <formula>"AM"</formula>
    </cfRule>
    <cfRule type="cellIs" dxfId="968" priority="1682" operator="equal">
      <formula>"AS"</formula>
    </cfRule>
    <cfRule type="cellIs" dxfId="967" priority="1683" operator="equal">
      <formula>"BS"</formula>
    </cfRule>
    <cfRule type="cellIs" dxfId="966" priority="1684" operator="equal">
      <formula>"AL"</formula>
    </cfRule>
    <cfRule type="cellIs" dxfId="965" priority="1685" operator="equal">
      <formula>"MM"</formula>
    </cfRule>
    <cfRule type="cellIs" dxfId="964" priority="1686" operator="equal">
      <formula>"MS"</formula>
    </cfRule>
    <cfRule type="colorScale" priority="1687">
      <colorScale>
        <cfvo type="formula" val="MS"/>
        <cfvo type="max"/>
        <color rgb="FFFF0000"/>
        <color rgb="FFFFEF9C"/>
      </colorScale>
    </cfRule>
  </conditionalFormatting>
  <conditionalFormatting sqref="Y19">
    <cfRule type="cellIs" dxfId="963" priority="1644" operator="equal">
      <formula>"BM"</formula>
    </cfRule>
    <cfRule type="cellIs" dxfId="962" priority="1645" operator="equal">
      <formula>"ML"</formula>
    </cfRule>
    <cfRule type="cellIs" dxfId="961" priority="1646" operator="equal">
      <formula>"BL"</formula>
    </cfRule>
    <cfRule type="cellIs" dxfId="960" priority="1647" operator="equal">
      <formula>"MS"</formula>
    </cfRule>
    <cfRule type="cellIs" dxfId="959" priority="1648" operator="equal">
      <formula>"AM"</formula>
    </cfRule>
    <cfRule type="cellIs" dxfId="958" priority="1649" operator="equal">
      <formula>"AS"</formula>
    </cfRule>
    <cfRule type="cellIs" dxfId="957" priority="1650" operator="equal">
      <formula>"BS"</formula>
    </cfRule>
    <cfRule type="cellIs" dxfId="956" priority="1651" operator="equal">
      <formula>"AL"</formula>
    </cfRule>
    <cfRule type="cellIs" dxfId="955" priority="1652" operator="equal">
      <formula>"MM"</formula>
    </cfRule>
    <cfRule type="cellIs" dxfId="954" priority="1653" operator="equal">
      <formula>"MS"</formula>
    </cfRule>
    <cfRule type="colorScale" priority="1654">
      <colorScale>
        <cfvo type="formula" val="MS"/>
        <cfvo type="max"/>
        <color rgb="FFFF0000"/>
        <color rgb="FFFFEF9C"/>
      </colorScale>
    </cfRule>
  </conditionalFormatting>
  <conditionalFormatting sqref="AA19">
    <cfRule type="containsText" dxfId="953" priority="1641" operator="containsText" text="RIESGO RESIDUAL LEVE">
      <formula>NOT(ISERROR(SEARCH("RIESGO RESIDUAL LEVE",AA19)))</formula>
    </cfRule>
    <cfRule type="containsText" dxfId="952" priority="1643" operator="containsText" text="RIESGO RESIDUAL MODERADO">
      <formula>NOT(ISERROR(SEARCH("RIESGO RESIDUAL MODERADO",AA19)))</formula>
    </cfRule>
  </conditionalFormatting>
  <conditionalFormatting sqref="Q21">
    <cfRule type="cellIs" dxfId="951" priority="1527" operator="equal">
      <formula>"BM"</formula>
    </cfRule>
    <cfRule type="cellIs" dxfId="950" priority="1528" operator="equal">
      <formula>"ML"</formula>
    </cfRule>
    <cfRule type="cellIs" dxfId="949" priority="1529" operator="equal">
      <formula>"BL"</formula>
    </cfRule>
    <cfRule type="cellIs" dxfId="948" priority="1530" operator="equal">
      <formula>"MS"</formula>
    </cfRule>
    <cfRule type="cellIs" dxfId="947" priority="1531" operator="equal">
      <formula>"AM"</formula>
    </cfRule>
    <cfRule type="cellIs" dxfId="946" priority="1532" operator="equal">
      <formula>"AS"</formula>
    </cfRule>
    <cfRule type="cellIs" dxfId="945" priority="1533" operator="equal">
      <formula>"BS"</formula>
    </cfRule>
    <cfRule type="cellIs" dxfId="944" priority="1534" operator="equal">
      <formula>"AL"</formula>
    </cfRule>
    <cfRule type="cellIs" dxfId="943" priority="1535" operator="equal">
      <formula>"MM"</formula>
    </cfRule>
    <cfRule type="cellIs" dxfId="942" priority="1536" operator="equal">
      <formula>"MS"</formula>
    </cfRule>
    <cfRule type="colorScale" priority="1537">
      <colorScale>
        <cfvo type="formula" val="MS"/>
        <cfvo type="max"/>
        <color rgb="FFFF0000"/>
        <color rgb="FFFFEF9C"/>
      </colorScale>
    </cfRule>
  </conditionalFormatting>
  <conditionalFormatting sqref="X21">
    <cfRule type="cellIs" dxfId="941" priority="1582" operator="equal">
      <formula>"BM"</formula>
    </cfRule>
    <cfRule type="cellIs" dxfId="940" priority="1583" operator="equal">
      <formula>"ML"</formula>
    </cfRule>
    <cfRule type="cellIs" dxfId="939" priority="1584" operator="equal">
      <formula>"BL"</formula>
    </cfRule>
    <cfRule type="cellIs" dxfId="938" priority="1585" operator="equal">
      <formula>"MS"</formula>
    </cfRule>
    <cfRule type="cellIs" dxfId="937" priority="1586" operator="equal">
      <formula>"AM"</formula>
    </cfRule>
    <cfRule type="cellIs" dxfId="936" priority="1587" operator="equal">
      <formula>"AS"</formula>
    </cfRule>
    <cfRule type="cellIs" dxfId="935" priority="1588" operator="equal">
      <formula>"BS"</formula>
    </cfRule>
    <cfRule type="cellIs" dxfId="934" priority="1589" operator="equal">
      <formula>"AL"</formula>
    </cfRule>
    <cfRule type="cellIs" dxfId="933" priority="1590" operator="equal">
      <formula>"MM"</formula>
    </cfRule>
    <cfRule type="cellIs" dxfId="932" priority="1591" operator="equal">
      <formula>"MS"</formula>
    </cfRule>
    <cfRule type="colorScale" priority="1592">
      <colorScale>
        <cfvo type="formula" val="MS"/>
        <cfvo type="max"/>
        <color rgb="FFFF0000"/>
        <color rgb="FFFFEF9C"/>
      </colorScale>
    </cfRule>
  </conditionalFormatting>
  <conditionalFormatting sqref="S21">
    <cfRule type="cellIs" dxfId="931" priority="1593" operator="equal">
      <formula>"BM"</formula>
    </cfRule>
    <cfRule type="cellIs" dxfId="930" priority="1594" operator="equal">
      <formula>"ML"</formula>
    </cfRule>
    <cfRule type="cellIs" dxfId="929" priority="1595" operator="equal">
      <formula>"BL"</formula>
    </cfRule>
    <cfRule type="cellIs" dxfId="928" priority="1596" operator="equal">
      <formula>"MS"</formula>
    </cfRule>
    <cfRule type="cellIs" dxfId="927" priority="1597" operator="equal">
      <formula>"AM"</formula>
    </cfRule>
    <cfRule type="cellIs" dxfId="926" priority="1598" operator="equal">
      <formula>"AS"</formula>
    </cfRule>
    <cfRule type="cellIs" dxfId="925" priority="1599" operator="equal">
      <formula>"BS"</formula>
    </cfRule>
    <cfRule type="cellIs" dxfId="924" priority="1600" operator="equal">
      <formula>"AL"</formula>
    </cfRule>
    <cfRule type="cellIs" dxfId="923" priority="1601" operator="equal">
      <formula>"MM"</formula>
    </cfRule>
    <cfRule type="cellIs" dxfId="922" priority="1602" operator="equal">
      <formula>"MS"</formula>
    </cfRule>
    <cfRule type="colorScale" priority="1603">
      <colorScale>
        <cfvo type="formula" val="MS"/>
        <cfvo type="max"/>
        <color rgb="FFFF0000"/>
        <color rgb="FFFFEF9C"/>
      </colorScale>
    </cfRule>
  </conditionalFormatting>
  <conditionalFormatting sqref="U21">
    <cfRule type="cellIs" dxfId="921" priority="1414" operator="equal">
      <formula>"BM"</formula>
    </cfRule>
    <cfRule type="cellIs" dxfId="920" priority="1415" operator="equal">
      <formula>"ML"</formula>
    </cfRule>
    <cfRule type="cellIs" dxfId="919" priority="1416" operator="equal">
      <formula>"BL"</formula>
    </cfRule>
    <cfRule type="cellIs" dxfId="918" priority="1417" operator="equal">
      <formula>"MS"</formula>
    </cfRule>
    <cfRule type="cellIs" dxfId="917" priority="1418" operator="equal">
      <formula>"AM"</formula>
    </cfRule>
    <cfRule type="cellIs" dxfId="916" priority="1419" operator="equal">
      <formula>"AS"</formula>
    </cfRule>
    <cfRule type="cellIs" dxfId="915" priority="1420" operator="equal">
      <formula>"BS"</formula>
    </cfRule>
    <cfRule type="cellIs" dxfId="914" priority="1421" operator="equal">
      <formula>"AL"</formula>
    </cfRule>
    <cfRule type="cellIs" dxfId="913" priority="1422" operator="equal">
      <formula>"MM"</formula>
    </cfRule>
    <cfRule type="cellIs" dxfId="912" priority="1423" operator="equal">
      <formula>"MS"</formula>
    </cfRule>
    <cfRule type="colorScale" priority="1424">
      <colorScale>
        <cfvo type="formula" val="MS"/>
        <cfvo type="max"/>
        <color rgb="FFFF0000"/>
        <color rgb="FFFFEF9C"/>
      </colorScale>
    </cfRule>
  </conditionalFormatting>
  <conditionalFormatting sqref="R21">
    <cfRule type="cellIs" dxfId="911" priority="1392" operator="equal">
      <formula>"BM"</formula>
    </cfRule>
    <cfRule type="cellIs" dxfId="910" priority="1393" operator="equal">
      <formula>"ML"</formula>
    </cfRule>
    <cfRule type="cellIs" dxfId="909" priority="1394" operator="equal">
      <formula>"BL"</formula>
    </cfRule>
    <cfRule type="cellIs" dxfId="908" priority="1395" operator="equal">
      <formula>"MS"</formula>
    </cfRule>
    <cfRule type="cellIs" dxfId="907" priority="1396" operator="equal">
      <formula>"AM"</formula>
    </cfRule>
    <cfRule type="cellIs" dxfId="906" priority="1397" operator="equal">
      <formula>"AS"</formula>
    </cfRule>
    <cfRule type="cellIs" dxfId="905" priority="1398" operator="equal">
      <formula>"BS"</formula>
    </cfRule>
    <cfRule type="cellIs" dxfId="904" priority="1399" operator="equal">
      <formula>"AL"</formula>
    </cfRule>
    <cfRule type="cellIs" dxfId="903" priority="1400" operator="equal">
      <formula>"MM"</formula>
    </cfRule>
    <cfRule type="cellIs" dxfId="902" priority="1401" operator="equal">
      <formula>"MS"</formula>
    </cfRule>
    <cfRule type="colorScale" priority="1402">
      <colorScale>
        <cfvo type="formula" val="MS"/>
        <cfvo type="max"/>
        <color rgb="FFFF0000"/>
        <color rgb="FFFFEF9C"/>
      </colorScale>
    </cfRule>
  </conditionalFormatting>
  <conditionalFormatting sqref="O21">
    <cfRule type="cellIs" dxfId="901" priority="1372" operator="equal">
      <formula>"BM"</formula>
    </cfRule>
    <cfRule type="cellIs" dxfId="900" priority="1373" operator="equal">
      <formula>"ML"</formula>
    </cfRule>
    <cfRule type="cellIs" dxfId="899" priority="1374" operator="equal">
      <formula>"BL"</formula>
    </cfRule>
    <cfRule type="cellIs" dxfId="898" priority="1375" operator="equal">
      <formula>"MS"</formula>
    </cfRule>
    <cfRule type="cellIs" dxfId="897" priority="1376" operator="equal">
      <formula>"AM"</formula>
    </cfRule>
    <cfRule type="cellIs" dxfId="896" priority="1377" operator="equal">
      <formula>"AS"</formula>
    </cfRule>
    <cfRule type="cellIs" dxfId="895" priority="1378" operator="equal">
      <formula>"BS"</formula>
    </cfRule>
    <cfRule type="cellIs" dxfId="894" priority="1379" operator="equal">
      <formula>"AL"</formula>
    </cfRule>
    <cfRule type="cellIs" dxfId="893" priority="1380" operator="equal">
      <formula>"MM"</formula>
    </cfRule>
    <cfRule type="cellIs" dxfId="892" priority="1381" operator="equal">
      <formula>"MS"</formula>
    </cfRule>
    <cfRule type="colorScale" priority="1382">
      <colorScale>
        <cfvo type="formula" val="MS"/>
        <cfvo type="max"/>
        <color rgb="FFFF0000"/>
        <color rgb="FFFFEF9C"/>
      </colorScale>
    </cfRule>
  </conditionalFormatting>
  <conditionalFormatting sqref="V21">
    <cfRule type="cellIs" dxfId="891" priority="13371" operator="equal">
      <formula>"BM"</formula>
    </cfRule>
    <cfRule type="cellIs" dxfId="890" priority="13372" operator="equal">
      <formula>"ML"</formula>
    </cfRule>
    <cfRule type="cellIs" dxfId="889" priority="13373" operator="equal">
      <formula>"BL"</formula>
    </cfRule>
    <cfRule type="cellIs" dxfId="888" priority="13374" operator="equal">
      <formula>"MS"</formula>
    </cfRule>
    <cfRule type="cellIs" dxfId="887" priority="13375" operator="equal">
      <formula>"AM"</formula>
    </cfRule>
    <cfRule type="cellIs" dxfId="886" priority="13376" operator="equal">
      <formula>"AS"</formula>
    </cfRule>
    <cfRule type="cellIs" dxfId="885" priority="13377" operator="equal">
      <formula>"BS"</formula>
    </cfRule>
    <cfRule type="cellIs" dxfId="884" priority="13378" operator="equal">
      <formula>"AL"</formula>
    </cfRule>
    <cfRule type="cellIs" dxfId="883" priority="13379" operator="equal">
      <formula>"MM"</formula>
    </cfRule>
    <cfRule type="cellIs" dxfId="882" priority="13380" operator="equal">
      <formula>"MS"</formula>
    </cfRule>
    <cfRule type="colorScale" priority="13381">
      <colorScale>
        <cfvo type="formula" val="MS"/>
        <cfvo type="max"/>
        <color rgb="FFFF0000"/>
        <color rgb="FFFFEF9C"/>
      </colorScale>
    </cfRule>
  </conditionalFormatting>
  <conditionalFormatting sqref="Y21">
    <cfRule type="cellIs" dxfId="881" priority="13421" operator="equal">
      <formula>"BM"</formula>
    </cfRule>
    <cfRule type="cellIs" dxfId="880" priority="13422" operator="equal">
      <formula>"ML"</formula>
    </cfRule>
    <cfRule type="cellIs" dxfId="879" priority="13423" operator="equal">
      <formula>"BL"</formula>
    </cfRule>
    <cfRule type="cellIs" dxfId="878" priority="13424" operator="equal">
      <formula>"MS"</formula>
    </cfRule>
    <cfRule type="cellIs" dxfId="877" priority="13425" operator="equal">
      <formula>"AM"</formula>
    </cfRule>
    <cfRule type="cellIs" dxfId="876" priority="13426" operator="equal">
      <formula>"AS"</formula>
    </cfRule>
    <cfRule type="cellIs" dxfId="875" priority="13427" operator="equal">
      <formula>"BS"</formula>
    </cfRule>
    <cfRule type="cellIs" dxfId="874" priority="13428" operator="equal">
      <formula>"AL"</formula>
    </cfRule>
    <cfRule type="cellIs" dxfId="873" priority="13429" operator="equal">
      <formula>"MM"</formula>
    </cfRule>
    <cfRule type="cellIs" dxfId="872" priority="13430" operator="equal">
      <formula>"MS"</formula>
    </cfRule>
    <cfRule type="colorScale" priority="13431">
      <colorScale>
        <cfvo type="formula" val="MS"/>
        <cfvo type="max"/>
        <color rgb="FFFF0000"/>
        <color rgb="FFFFEF9C"/>
      </colorScale>
    </cfRule>
  </conditionalFormatting>
  <conditionalFormatting sqref="Z21">
    <cfRule type="cellIs" dxfId="871" priority="13432" operator="equal">
      <formula>"BM"</formula>
    </cfRule>
    <cfRule type="cellIs" dxfId="870" priority="13433" operator="equal">
      <formula>"ML"</formula>
    </cfRule>
    <cfRule type="cellIs" dxfId="869" priority="13434" operator="equal">
      <formula>"BL"</formula>
    </cfRule>
    <cfRule type="cellIs" dxfId="868" priority="13435" operator="equal">
      <formula>"MS"</formula>
    </cfRule>
    <cfRule type="cellIs" dxfId="867" priority="13436" operator="equal">
      <formula>"AM"</formula>
    </cfRule>
    <cfRule type="cellIs" dxfId="866" priority="13437" operator="equal">
      <formula>"AS"</formula>
    </cfRule>
    <cfRule type="cellIs" dxfId="865" priority="13438" operator="equal">
      <formula>"BS"</formula>
    </cfRule>
    <cfRule type="cellIs" dxfId="864" priority="13439" operator="equal">
      <formula>"AL"</formula>
    </cfRule>
    <cfRule type="cellIs" dxfId="863" priority="13440" operator="equal">
      <formula>"MM"</formula>
    </cfRule>
    <cfRule type="cellIs" dxfId="862" priority="13441" operator="equal">
      <formula>"MS"</formula>
    </cfRule>
    <cfRule type="colorScale" priority="13442">
      <colorScale>
        <cfvo type="formula" val="MS"/>
        <cfvo type="max"/>
        <color rgb="FFFF0000"/>
        <color rgb="FFFFEF9C"/>
      </colorScale>
    </cfRule>
  </conditionalFormatting>
  <conditionalFormatting sqref="P21">
    <cfRule type="colorScale" priority="13444">
      <colorScale>
        <cfvo type="formula" val="MS"/>
        <cfvo type="max"/>
        <color rgb="FFFF0000"/>
        <color rgb="FFFFEF9C"/>
      </colorScale>
    </cfRule>
  </conditionalFormatting>
  <conditionalFormatting sqref="AA22">
    <cfRule type="containsText" dxfId="861" priority="1280" operator="containsText" text="RIESGO RESIDUAL LEVE">
      <formula>NOT(ISERROR(SEARCH("RIESGO RESIDUAL LEVE",AA22)))</formula>
    </cfRule>
    <cfRule type="containsText" dxfId="860" priority="1282" operator="containsText" text="RIESGO RESIDUAL MODERADO">
      <formula>NOT(ISERROR(SEARCH("RIESGO RESIDUAL MODERADO",AA22)))</formula>
    </cfRule>
  </conditionalFormatting>
  <conditionalFormatting sqref="U22">
    <cfRule type="cellIs" dxfId="859" priority="1269" operator="equal">
      <formula>"BM"</formula>
    </cfRule>
    <cfRule type="cellIs" dxfId="858" priority="1270" operator="equal">
      <formula>"ML"</formula>
    </cfRule>
    <cfRule type="cellIs" dxfId="857" priority="1271" operator="equal">
      <formula>"BL"</formula>
    </cfRule>
    <cfRule type="cellIs" dxfId="856" priority="1272" operator="equal">
      <formula>"MS"</formula>
    </cfRule>
    <cfRule type="cellIs" dxfId="855" priority="1273" operator="equal">
      <formula>"AM"</formula>
    </cfRule>
    <cfRule type="cellIs" dxfId="854" priority="1274" operator="equal">
      <formula>"AS"</formula>
    </cfRule>
    <cfRule type="cellIs" dxfId="853" priority="1275" operator="equal">
      <formula>"BS"</formula>
    </cfRule>
    <cfRule type="cellIs" dxfId="852" priority="1276" operator="equal">
      <formula>"AL"</formula>
    </cfRule>
    <cfRule type="cellIs" dxfId="851" priority="1277" operator="equal">
      <formula>"MM"</formula>
    </cfRule>
    <cfRule type="cellIs" dxfId="850" priority="1278" operator="equal">
      <formula>"MS"</formula>
    </cfRule>
    <cfRule type="colorScale" priority="1279">
      <colorScale>
        <cfvo type="formula" val="MS"/>
        <cfvo type="max"/>
        <color rgb="FFFF0000"/>
        <color rgb="FFFFEF9C"/>
      </colorScale>
    </cfRule>
  </conditionalFormatting>
  <conditionalFormatting sqref="V22">
    <cfRule type="cellIs" dxfId="849" priority="1258" operator="equal">
      <formula>"BM"</formula>
    </cfRule>
    <cfRule type="cellIs" dxfId="848" priority="1259" operator="equal">
      <formula>"ML"</formula>
    </cfRule>
    <cfRule type="cellIs" dxfId="847" priority="1260" operator="equal">
      <formula>"BL"</formula>
    </cfRule>
    <cfRule type="cellIs" dxfId="846" priority="1261" operator="equal">
      <formula>"MS"</formula>
    </cfRule>
    <cfRule type="cellIs" dxfId="845" priority="1262" operator="equal">
      <formula>"AM"</formula>
    </cfRule>
    <cfRule type="cellIs" dxfId="844" priority="1263" operator="equal">
      <formula>"AS"</formula>
    </cfRule>
    <cfRule type="cellIs" dxfId="843" priority="1264" operator="equal">
      <formula>"BS"</formula>
    </cfRule>
    <cfRule type="cellIs" dxfId="842" priority="1265" operator="equal">
      <formula>"AL"</formula>
    </cfRule>
    <cfRule type="cellIs" dxfId="841" priority="1266" operator="equal">
      <formula>"MM"</formula>
    </cfRule>
    <cfRule type="cellIs" dxfId="840" priority="1267" operator="equal">
      <formula>"MS"</formula>
    </cfRule>
    <cfRule type="colorScale" priority="1268">
      <colorScale>
        <cfvo type="formula" val="MS"/>
        <cfvo type="max"/>
        <color rgb="FFFF0000"/>
        <color rgb="FFFFEF9C"/>
      </colorScale>
    </cfRule>
  </conditionalFormatting>
  <conditionalFormatting sqref="R22">
    <cfRule type="cellIs" dxfId="839" priority="1247" operator="equal">
      <formula>"BM"</formula>
    </cfRule>
    <cfRule type="cellIs" dxfId="838" priority="1248" operator="equal">
      <formula>"ML"</formula>
    </cfRule>
    <cfRule type="cellIs" dxfId="837" priority="1249" operator="equal">
      <formula>"BL"</formula>
    </cfRule>
    <cfRule type="cellIs" dxfId="836" priority="1250" operator="equal">
      <formula>"MS"</formula>
    </cfRule>
    <cfRule type="cellIs" dxfId="835" priority="1251" operator="equal">
      <formula>"AM"</formula>
    </cfRule>
    <cfRule type="cellIs" dxfId="834" priority="1252" operator="equal">
      <formula>"AS"</formula>
    </cfRule>
    <cfRule type="cellIs" dxfId="833" priority="1253" operator="equal">
      <formula>"BS"</formula>
    </cfRule>
    <cfRule type="cellIs" dxfId="832" priority="1254" operator="equal">
      <formula>"AL"</formula>
    </cfRule>
    <cfRule type="cellIs" dxfId="831" priority="1255" operator="equal">
      <formula>"MM"</formula>
    </cfRule>
    <cfRule type="cellIs" dxfId="830" priority="1256" operator="equal">
      <formula>"MS"</formula>
    </cfRule>
    <cfRule type="colorScale" priority="1257">
      <colorScale>
        <cfvo type="formula" val="MS"/>
        <cfvo type="max"/>
        <color rgb="FFFF0000"/>
        <color rgb="FFFFEF9C"/>
      </colorScale>
    </cfRule>
  </conditionalFormatting>
  <conditionalFormatting sqref="P22">
    <cfRule type="cellIs" dxfId="829" priority="1238" operator="equal">
      <formula>"BM"</formula>
    </cfRule>
    <cfRule type="cellIs" dxfId="828" priority="1239" operator="equal">
      <formula>"ML"</formula>
    </cfRule>
    <cfRule type="cellIs" dxfId="827" priority="1240" operator="equal">
      <formula>"BL"</formula>
    </cfRule>
    <cfRule type="cellIs" dxfId="826" priority="1241" operator="equal">
      <formula>"MS"</formula>
    </cfRule>
    <cfRule type="cellIs" dxfId="825" priority="1242" operator="equal">
      <formula>"AM"</formula>
    </cfRule>
    <cfRule type="cellIs" dxfId="824" priority="1243" operator="equal">
      <formula>"AS"</formula>
    </cfRule>
    <cfRule type="cellIs" dxfId="823" priority="1244" operator="equal">
      <formula>"BS"</formula>
    </cfRule>
    <cfRule type="cellIs" dxfId="822" priority="1245" operator="equal">
      <formula>"AL"</formula>
    </cfRule>
    <cfRule type="cellIs" dxfId="821" priority="1246" operator="equal">
      <formula>"MM"</formula>
    </cfRule>
  </conditionalFormatting>
  <conditionalFormatting sqref="Q22">
    <cfRule type="cellIs" dxfId="820" priority="1283" operator="equal">
      <formula>"BM"</formula>
    </cfRule>
    <cfRule type="cellIs" dxfId="819" priority="1284" operator="equal">
      <formula>"ML"</formula>
    </cfRule>
    <cfRule type="cellIs" dxfId="818" priority="1285" operator="equal">
      <formula>"BL"</formula>
    </cfRule>
    <cfRule type="cellIs" dxfId="817" priority="1286" operator="equal">
      <formula>"MS"</formula>
    </cfRule>
    <cfRule type="cellIs" dxfId="816" priority="1287" operator="equal">
      <formula>"AM"</formula>
    </cfRule>
    <cfRule type="cellIs" dxfId="815" priority="1288" operator="equal">
      <formula>"AS"</formula>
    </cfRule>
    <cfRule type="cellIs" dxfId="814" priority="1289" operator="equal">
      <formula>"BS"</formula>
    </cfRule>
    <cfRule type="cellIs" dxfId="813" priority="1290" operator="equal">
      <formula>"AL"</formula>
    </cfRule>
    <cfRule type="cellIs" dxfId="812" priority="1291" operator="equal">
      <formula>"MM"</formula>
    </cfRule>
    <cfRule type="cellIs" dxfId="811" priority="1292" operator="equal">
      <formula>"MS"</formula>
    </cfRule>
    <cfRule type="colorScale" priority="1293">
      <colorScale>
        <cfvo type="formula" val="MS"/>
        <cfvo type="max"/>
        <color rgb="FFFF0000"/>
        <color rgb="FFFFEF9C"/>
      </colorScale>
    </cfRule>
  </conditionalFormatting>
  <conditionalFormatting sqref="X22">
    <cfRule type="cellIs" dxfId="810" priority="1294" operator="equal">
      <formula>"BM"</formula>
    </cfRule>
    <cfRule type="cellIs" dxfId="809" priority="1295" operator="equal">
      <formula>"ML"</formula>
    </cfRule>
    <cfRule type="cellIs" dxfId="808" priority="1296" operator="equal">
      <formula>"BL"</formula>
    </cfRule>
    <cfRule type="cellIs" dxfId="807" priority="1297" operator="equal">
      <formula>"MS"</formula>
    </cfRule>
    <cfRule type="cellIs" dxfId="806" priority="1298" operator="equal">
      <formula>"AM"</formula>
    </cfRule>
    <cfRule type="cellIs" dxfId="805" priority="1299" operator="equal">
      <formula>"AS"</formula>
    </cfRule>
    <cfRule type="cellIs" dxfId="804" priority="1300" operator="equal">
      <formula>"BS"</formula>
    </cfRule>
    <cfRule type="cellIs" dxfId="803" priority="1301" operator="equal">
      <formula>"AL"</formula>
    </cfRule>
    <cfRule type="cellIs" dxfId="802" priority="1302" operator="equal">
      <formula>"MM"</formula>
    </cfRule>
    <cfRule type="cellIs" dxfId="801" priority="1303" operator="equal">
      <formula>"MS"</formula>
    </cfRule>
    <cfRule type="colorScale" priority="1304">
      <colorScale>
        <cfvo type="formula" val="MS"/>
        <cfvo type="max"/>
        <color rgb="FFFF0000"/>
        <color rgb="FFFFEF9C"/>
      </colorScale>
    </cfRule>
  </conditionalFormatting>
  <conditionalFormatting sqref="S22">
    <cfRule type="cellIs" dxfId="800" priority="1305" operator="equal">
      <formula>"BM"</formula>
    </cfRule>
    <cfRule type="cellIs" dxfId="799" priority="1306" operator="equal">
      <formula>"ML"</formula>
    </cfRule>
    <cfRule type="cellIs" dxfId="798" priority="1307" operator="equal">
      <formula>"BL"</formula>
    </cfRule>
    <cfRule type="cellIs" dxfId="797" priority="1308" operator="equal">
      <formula>"MS"</formula>
    </cfRule>
    <cfRule type="cellIs" dxfId="796" priority="1309" operator="equal">
      <formula>"AM"</formula>
    </cfRule>
    <cfRule type="cellIs" dxfId="795" priority="1310" operator="equal">
      <formula>"AS"</formula>
    </cfRule>
    <cfRule type="cellIs" dxfId="794" priority="1311" operator="equal">
      <formula>"BS"</formula>
    </cfRule>
    <cfRule type="cellIs" dxfId="793" priority="1312" operator="equal">
      <formula>"AL"</formula>
    </cfRule>
    <cfRule type="cellIs" dxfId="792" priority="1313" operator="equal">
      <formula>"MM"</formula>
    </cfRule>
    <cfRule type="cellIs" dxfId="791" priority="1314" operator="equal">
      <formula>"MS"</formula>
    </cfRule>
    <cfRule type="colorScale" priority="1315">
      <colorScale>
        <cfvo type="formula" val="MS"/>
        <cfvo type="max"/>
        <color rgb="FFFF0000"/>
        <color rgb="FFFFEF9C"/>
      </colorScale>
    </cfRule>
  </conditionalFormatting>
  <conditionalFormatting sqref="O22">
    <cfRule type="cellIs" dxfId="790" priority="1316" operator="equal">
      <formula>"BM"</formula>
    </cfRule>
    <cfRule type="cellIs" dxfId="789" priority="1317" operator="equal">
      <formula>"ML"</formula>
    </cfRule>
    <cfRule type="cellIs" dxfId="788" priority="1318" operator="equal">
      <formula>"BL"</formula>
    </cfRule>
    <cfRule type="cellIs" dxfId="787" priority="1319" operator="equal">
      <formula>"MS"</formula>
    </cfRule>
    <cfRule type="cellIs" dxfId="786" priority="1320" operator="equal">
      <formula>"AM"</formula>
    </cfRule>
    <cfRule type="cellIs" dxfId="785" priority="1321" operator="equal">
      <formula>"AS"</formula>
    </cfRule>
    <cfRule type="cellIs" dxfId="784" priority="1322" operator="equal">
      <formula>"BS"</formula>
    </cfRule>
    <cfRule type="cellIs" dxfId="783" priority="1323" operator="equal">
      <formula>"AL"</formula>
    </cfRule>
    <cfRule type="cellIs" dxfId="782" priority="1324" operator="equal">
      <formula>"MM"</formula>
    </cfRule>
    <cfRule type="cellIs" dxfId="781" priority="1325" operator="equal">
      <formula>"MS"</formula>
    </cfRule>
    <cfRule type="colorScale" priority="1326">
      <colorScale>
        <cfvo type="formula" val="MS"/>
        <cfvo type="max"/>
        <color rgb="FFFF0000"/>
        <color rgb="FFFFEF9C"/>
      </colorScale>
    </cfRule>
  </conditionalFormatting>
  <conditionalFormatting sqref="Y22">
    <cfRule type="cellIs" dxfId="780" priority="1327" operator="equal">
      <formula>"BM"</formula>
    </cfRule>
    <cfRule type="cellIs" dxfId="779" priority="1328" operator="equal">
      <formula>"ML"</formula>
    </cfRule>
    <cfRule type="cellIs" dxfId="778" priority="1329" operator="equal">
      <formula>"BL"</formula>
    </cfRule>
    <cfRule type="cellIs" dxfId="777" priority="1330" operator="equal">
      <formula>"MS"</formula>
    </cfRule>
    <cfRule type="cellIs" dxfId="776" priority="1331" operator="equal">
      <formula>"AM"</formula>
    </cfRule>
    <cfRule type="cellIs" dxfId="775" priority="1332" operator="equal">
      <formula>"AS"</formula>
    </cfRule>
    <cfRule type="cellIs" dxfId="774" priority="1333" operator="equal">
      <formula>"BS"</formula>
    </cfRule>
    <cfRule type="cellIs" dxfId="773" priority="1334" operator="equal">
      <formula>"AL"</formula>
    </cfRule>
    <cfRule type="cellIs" dxfId="772" priority="1335" operator="equal">
      <formula>"MM"</formula>
    </cfRule>
    <cfRule type="cellIs" dxfId="771" priority="1336" operator="equal">
      <formula>"MS"</formula>
    </cfRule>
    <cfRule type="colorScale" priority="1337">
      <colorScale>
        <cfvo type="formula" val="MS"/>
        <cfvo type="max"/>
        <color rgb="FFFF0000"/>
        <color rgb="FFFFEF9C"/>
      </colorScale>
    </cfRule>
  </conditionalFormatting>
  <conditionalFormatting sqref="Z22">
    <cfRule type="cellIs" dxfId="770" priority="1338" operator="equal">
      <formula>"BM"</formula>
    </cfRule>
    <cfRule type="cellIs" dxfId="769" priority="1339" operator="equal">
      <formula>"ML"</formula>
    </cfRule>
    <cfRule type="cellIs" dxfId="768" priority="1340" operator="equal">
      <formula>"BL"</formula>
    </cfRule>
    <cfRule type="cellIs" dxfId="767" priority="1341" operator="equal">
      <formula>"MS"</formula>
    </cfRule>
    <cfRule type="cellIs" dxfId="766" priority="1342" operator="equal">
      <formula>"AM"</formula>
    </cfRule>
    <cfRule type="cellIs" dxfId="765" priority="1343" operator="equal">
      <formula>"AS"</formula>
    </cfRule>
    <cfRule type="cellIs" dxfId="764" priority="1344" operator="equal">
      <formula>"BS"</formula>
    </cfRule>
    <cfRule type="cellIs" dxfId="763" priority="1345" operator="equal">
      <formula>"AL"</formula>
    </cfRule>
    <cfRule type="cellIs" dxfId="762" priority="1346" operator="equal">
      <formula>"MM"</formula>
    </cfRule>
    <cfRule type="cellIs" dxfId="761" priority="1347" operator="equal">
      <formula>"MS"</formula>
    </cfRule>
    <cfRule type="colorScale" priority="1348">
      <colorScale>
        <cfvo type="formula" val="MS"/>
        <cfvo type="max"/>
        <color rgb="FFFF0000"/>
        <color rgb="FFFFEF9C"/>
      </colorScale>
    </cfRule>
  </conditionalFormatting>
  <conditionalFormatting sqref="P22">
    <cfRule type="colorScale" priority="1349">
      <colorScale>
        <cfvo type="formula" val="MS"/>
        <cfvo type="max"/>
        <color rgb="FFFF0000"/>
        <color rgb="FFFFEF9C"/>
      </colorScale>
    </cfRule>
  </conditionalFormatting>
  <conditionalFormatting sqref="O14">
    <cfRule type="cellIs" dxfId="760" priority="1202" operator="equal">
      <formula>"BM"</formula>
    </cfRule>
    <cfRule type="cellIs" dxfId="759" priority="1203" operator="equal">
      <formula>"ML"</formula>
    </cfRule>
    <cfRule type="cellIs" dxfId="758" priority="1204" operator="equal">
      <formula>"BL"</formula>
    </cfRule>
    <cfRule type="cellIs" dxfId="757" priority="1205" operator="equal">
      <formula>"MS"</formula>
    </cfRule>
    <cfRule type="cellIs" dxfId="756" priority="1206" operator="equal">
      <formula>"AM"</formula>
    </cfRule>
    <cfRule type="cellIs" dxfId="755" priority="1207" operator="equal">
      <formula>"AS"</formula>
    </cfRule>
    <cfRule type="cellIs" dxfId="754" priority="1208" operator="equal">
      <formula>"BS"</formula>
    </cfRule>
    <cfRule type="cellIs" dxfId="753" priority="1209" operator="equal">
      <formula>"AL"</formula>
    </cfRule>
    <cfRule type="cellIs" dxfId="752" priority="1210" operator="equal">
      <formula>"MM"</formula>
    </cfRule>
    <cfRule type="cellIs" dxfId="751" priority="1211" operator="equal">
      <formula>"MS"</formula>
    </cfRule>
    <cfRule type="colorScale" priority="1212">
      <colorScale>
        <cfvo type="formula" val="MS"/>
        <cfvo type="max"/>
        <color rgb="FFFF0000"/>
        <color rgb="FFFFEF9C"/>
      </colorScale>
    </cfRule>
  </conditionalFormatting>
  <conditionalFormatting sqref="R14">
    <cfRule type="cellIs" dxfId="750" priority="1191" operator="equal">
      <formula>"BM"</formula>
    </cfRule>
    <cfRule type="cellIs" dxfId="749" priority="1192" operator="equal">
      <formula>"ML"</formula>
    </cfRule>
    <cfRule type="cellIs" dxfId="748" priority="1193" operator="equal">
      <formula>"BL"</formula>
    </cfRule>
    <cfRule type="cellIs" dxfId="747" priority="1194" operator="equal">
      <formula>"MS"</formula>
    </cfRule>
    <cfRule type="cellIs" dxfId="746" priority="1195" operator="equal">
      <formula>"AM"</formula>
    </cfRule>
    <cfRule type="cellIs" dxfId="745" priority="1196" operator="equal">
      <formula>"AS"</formula>
    </cfRule>
    <cfRule type="cellIs" dxfId="744" priority="1197" operator="equal">
      <formula>"BS"</formula>
    </cfRule>
    <cfRule type="cellIs" dxfId="743" priority="1198" operator="equal">
      <formula>"AL"</formula>
    </cfRule>
    <cfRule type="cellIs" dxfId="742" priority="1199" operator="equal">
      <formula>"MM"</formula>
    </cfRule>
    <cfRule type="cellIs" dxfId="741" priority="1200" operator="equal">
      <formula>"MS"</formula>
    </cfRule>
    <cfRule type="colorScale" priority="1201">
      <colorScale>
        <cfvo type="formula" val="MS"/>
        <cfvo type="max"/>
        <color rgb="FFFF0000"/>
        <color rgb="FFFFEF9C"/>
      </colorScale>
    </cfRule>
  </conditionalFormatting>
  <conditionalFormatting sqref="X14">
    <cfRule type="cellIs" dxfId="740" priority="1180" operator="equal">
      <formula>"BM"</formula>
    </cfRule>
    <cfRule type="cellIs" dxfId="739" priority="1181" operator="equal">
      <formula>"ML"</formula>
    </cfRule>
    <cfRule type="cellIs" dxfId="738" priority="1182" operator="equal">
      <formula>"BL"</formula>
    </cfRule>
    <cfRule type="cellIs" dxfId="737" priority="1183" operator="equal">
      <formula>"MS"</formula>
    </cfRule>
    <cfRule type="cellIs" dxfId="736" priority="1184" operator="equal">
      <formula>"AM"</formula>
    </cfRule>
    <cfRule type="cellIs" dxfId="735" priority="1185" operator="equal">
      <formula>"AS"</formula>
    </cfRule>
    <cfRule type="cellIs" dxfId="734" priority="1186" operator="equal">
      <formula>"BS"</formula>
    </cfRule>
    <cfRule type="cellIs" dxfId="733" priority="1187" operator="equal">
      <formula>"AL"</formula>
    </cfRule>
    <cfRule type="cellIs" dxfId="732" priority="1188" operator="equal">
      <formula>"MM"</formula>
    </cfRule>
    <cfRule type="cellIs" dxfId="731" priority="1189" operator="equal">
      <formula>"MS"</formula>
    </cfRule>
    <cfRule type="colorScale" priority="1190">
      <colorScale>
        <cfvo type="formula" val="MS"/>
        <cfvo type="max"/>
        <color rgb="FFFF0000"/>
        <color rgb="FFFFEF9C"/>
      </colorScale>
    </cfRule>
  </conditionalFormatting>
  <conditionalFormatting sqref="S14">
    <cfRule type="cellIs" dxfId="730" priority="1169" operator="equal">
      <formula>"BM"</formula>
    </cfRule>
    <cfRule type="cellIs" dxfId="729" priority="1170" operator="equal">
      <formula>"ML"</formula>
    </cfRule>
    <cfRule type="cellIs" dxfId="728" priority="1171" operator="equal">
      <formula>"BL"</formula>
    </cfRule>
    <cfRule type="cellIs" dxfId="727" priority="1172" operator="equal">
      <formula>"MS"</formula>
    </cfRule>
    <cfRule type="cellIs" dxfId="726" priority="1173" operator="equal">
      <formula>"AM"</formula>
    </cfRule>
    <cfRule type="cellIs" dxfId="725" priority="1174" operator="equal">
      <formula>"AS"</formula>
    </cfRule>
    <cfRule type="cellIs" dxfId="724" priority="1175" operator="equal">
      <formula>"BS"</formula>
    </cfRule>
    <cfRule type="cellIs" dxfId="723" priority="1176" operator="equal">
      <formula>"AL"</formula>
    </cfRule>
    <cfRule type="cellIs" dxfId="722" priority="1177" operator="equal">
      <formula>"MM"</formula>
    </cfRule>
    <cfRule type="cellIs" dxfId="721" priority="1178" operator="equal">
      <formula>"MS"</formula>
    </cfRule>
    <cfRule type="colorScale" priority="1179">
      <colorScale>
        <cfvo type="formula" val="MS"/>
        <cfvo type="max"/>
        <color rgb="FFFF0000"/>
        <color rgb="FFFFEF9C"/>
      </colorScale>
    </cfRule>
  </conditionalFormatting>
  <conditionalFormatting sqref="P14">
    <cfRule type="cellIs" dxfId="720" priority="1149" operator="equal">
      <formula>"BM"</formula>
    </cfRule>
    <cfRule type="cellIs" dxfId="719" priority="1150" operator="equal">
      <formula>"ML"</formula>
    </cfRule>
    <cfRule type="cellIs" dxfId="718" priority="1151" operator="equal">
      <formula>"BL"</formula>
    </cfRule>
    <cfRule type="cellIs" dxfId="717" priority="1152" operator="equal">
      <formula>"MS"</formula>
    </cfRule>
    <cfRule type="cellIs" dxfId="716" priority="1153" operator="equal">
      <formula>"AM"</formula>
    </cfRule>
    <cfRule type="cellIs" dxfId="715" priority="1154" operator="equal">
      <formula>"AS"</formula>
    </cfRule>
    <cfRule type="cellIs" dxfId="714" priority="1155" operator="equal">
      <formula>"BS"</formula>
    </cfRule>
    <cfRule type="cellIs" dxfId="713" priority="1156" operator="equal">
      <formula>"AL"</formula>
    </cfRule>
    <cfRule type="cellIs" dxfId="712" priority="1157" operator="equal">
      <formula>"MM"</formula>
    </cfRule>
  </conditionalFormatting>
  <conditionalFormatting sqref="Z14">
    <cfRule type="cellIs" dxfId="711" priority="1226" operator="equal">
      <formula>"BM"</formula>
    </cfRule>
    <cfRule type="cellIs" dxfId="710" priority="1227" operator="equal">
      <formula>"ML"</formula>
    </cfRule>
    <cfRule type="cellIs" dxfId="709" priority="1228" operator="equal">
      <formula>"BL"</formula>
    </cfRule>
    <cfRule type="cellIs" dxfId="708" priority="1229" operator="equal">
      <formula>"MS"</formula>
    </cfRule>
    <cfRule type="cellIs" dxfId="707" priority="1230" operator="equal">
      <formula>"AM"</formula>
    </cfRule>
    <cfRule type="cellIs" dxfId="706" priority="1231" operator="equal">
      <formula>"AS"</formula>
    </cfRule>
    <cfRule type="cellIs" dxfId="705" priority="1232" operator="equal">
      <formula>"BS"</formula>
    </cfRule>
    <cfRule type="cellIs" dxfId="704" priority="1233" operator="equal">
      <formula>"AL"</formula>
    </cfRule>
    <cfRule type="cellIs" dxfId="703" priority="1234" operator="equal">
      <formula>"MM"</formula>
    </cfRule>
    <cfRule type="cellIs" dxfId="702" priority="1235" operator="equal">
      <formula>"MS"</formula>
    </cfRule>
    <cfRule type="colorScale" priority="1236">
      <colorScale>
        <cfvo type="formula" val="MS"/>
        <cfvo type="max"/>
        <color rgb="FFFF0000"/>
        <color rgb="FFFFEF9C"/>
      </colorScale>
    </cfRule>
  </conditionalFormatting>
  <conditionalFormatting sqref="P14">
    <cfRule type="colorScale" priority="1237">
      <colorScale>
        <cfvo type="formula" val="MS"/>
        <cfvo type="max"/>
        <color rgb="FFFF0000"/>
        <color rgb="FFFFEF9C"/>
      </colorScale>
    </cfRule>
  </conditionalFormatting>
  <conditionalFormatting sqref="U14">
    <cfRule type="cellIs" dxfId="701" priority="1138" operator="equal">
      <formula>"BM"</formula>
    </cfRule>
    <cfRule type="cellIs" dxfId="700" priority="1139" operator="equal">
      <formula>"ML"</formula>
    </cfRule>
    <cfRule type="cellIs" dxfId="699" priority="1140" operator="equal">
      <formula>"BL"</formula>
    </cfRule>
    <cfRule type="cellIs" dxfId="698" priority="1141" operator="equal">
      <formula>"MS"</formula>
    </cfRule>
    <cfRule type="cellIs" dxfId="697" priority="1142" operator="equal">
      <formula>"AM"</formula>
    </cfRule>
    <cfRule type="cellIs" dxfId="696" priority="1143" operator="equal">
      <formula>"AS"</formula>
    </cfRule>
    <cfRule type="cellIs" dxfId="695" priority="1144" operator="equal">
      <formula>"BS"</formula>
    </cfRule>
    <cfRule type="cellIs" dxfId="694" priority="1145" operator="equal">
      <formula>"AL"</formula>
    </cfRule>
    <cfRule type="cellIs" dxfId="693" priority="1146" operator="equal">
      <formula>"MM"</formula>
    </cfRule>
    <cfRule type="cellIs" dxfId="692" priority="1147" operator="equal">
      <formula>"MS"</formula>
    </cfRule>
    <cfRule type="colorScale" priority="1148">
      <colorScale>
        <cfvo type="formula" val="MS"/>
        <cfvo type="max"/>
        <color rgb="FFFF0000"/>
        <color rgb="FFFFEF9C"/>
      </colorScale>
    </cfRule>
  </conditionalFormatting>
  <conditionalFormatting sqref="Y14">
    <cfRule type="cellIs" dxfId="691" priority="1127" operator="equal">
      <formula>"BM"</formula>
    </cfRule>
    <cfRule type="cellIs" dxfId="690" priority="1128" operator="equal">
      <formula>"ML"</formula>
    </cfRule>
    <cfRule type="cellIs" dxfId="689" priority="1129" operator="equal">
      <formula>"BL"</formula>
    </cfRule>
    <cfRule type="cellIs" dxfId="688" priority="1130" operator="equal">
      <formula>"MS"</formula>
    </cfRule>
    <cfRule type="cellIs" dxfId="687" priority="1131" operator="equal">
      <formula>"AM"</formula>
    </cfRule>
    <cfRule type="cellIs" dxfId="686" priority="1132" operator="equal">
      <formula>"AS"</formula>
    </cfRule>
    <cfRule type="cellIs" dxfId="685" priority="1133" operator="equal">
      <formula>"BS"</formula>
    </cfRule>
    <cfRule type="cellIs" dxfId="684" priority="1134" operator="equal">
      <formula>"AL"</formula>
    </cfRule>
    <cfRule type="cellIs" dxfId="683" priority="1135" operator="equal">
      <formula>"MM"</formula>
    </cfRule>
    <cfRule type="cellIs" dxfId="682" priority="1136" operator="equal">
      <formula>"MS"</formula>
    </cfRule>
    <cfRule type="colorScale" priority="1137">
      <colorScale>
        <cfvo type="formula" val="MS"/>
        <cfvo type="max"/>
        <color rgb="FFFF0000"/>
        <color rgb="FFFFEF9C"/>
      </colorScale>
    </cfRule>
  </conditionalFormatting>
  <conditionalFormatting sqref="AA14">
    <cfRule type="containsText" dxfId="681" priority="1124" operator="containsText" text="RIESGO RESIDUAL LEVE">
      <formula>NOT(ISERROR(SEARCH("RIESGO RESIDUAL LEVE",AA14)))</formula>
    </cfRule>
    <cfRule type="containsText" dxfId="680" priority="1126" operator="containsText" text="RIESGO RESIDUAL MODERADO">
      <formula>NOT(ISERROR(SEARCH("RIESGO RESIDUAL MODERADO",AA14)))</formula>
    </cfRule>
  </conditionalFormatting>
  <conditionalFormatting sqref="O13 Q13 Y13 S13">
    <cfRule type="cellIs" dxfId="679" priority="1088" operator="equal">
      <formula>"BM"</formula>
    </cfRule>
    <cfRule type="cellIs" dxfId="678" priority="1089" operator="equal">
      <formula>"ML"</formula>
    </cfRule>
    <cfRule type="cellIs" dxfId="677" priority="1090" operator="equal">
      <formula>"BL"</formula>
    </cfRule>
    <cfRule type="cellIs" dxfId="676" priority="1091" operator="equal">
      <formula>"MS"</formula>
    </cfRule>
    <cfRule type="cellIs" dxfId="675" priority="1092" operator="equal">
      <formula>"AM"</formula>
    </cfRule>
    <cfRule type="cellIs" dxfId="674" priority="1093" operator="equal">
      <formula>"AS"</formula>
    </cfRule>
    <cfRule type="cellIs" dxfId="673" priority="1094" operator="equal">
      <formula>"BS"</formula>
    </cfRule>
    <cfRule type="cellIs" dxfId="672" priority="1095" operator="equal">
      <formula>"AL"</formula>
    </cfRule>
    <cfRule type="cellIs" dxfId="671" priority="1096" operator="equal">
      <formula>"MM"</formula>
    </cfRule>
  </conditionalFormatting>
  <conditionalFormatting sqref="O13">
    <cfRule type="colorScale" priority="1110">
      <colorScale>
        <cfvo type="formula" val="MS"/>
        <cfvo type="max"/>
        <color rgb="FFFF0000"/>
        <color rgb="FFFFEF9C"/>
      </colorScale>
    </cfRule>
  </conditionalFormatting>
  <conditionalFormatting sqref="Q13">
    <cfRule type="colorScale" priority="1107">
      <colorScale>
        <cfvo type="formula" val="MS"/>
        <cfvo type="max"/>
        <color rgb="FFFF0000"/>
        <color rgb="FFFFEF9C"/>
      </colorScale>
    </cfRule>
  </conditionalFormatting>
  <conditionalFormatting sqref="S13">
    <cfRule type="colorScale" priority="1108">
      <colorScale>
        <cfvo type="formula" val="MS"/>
        <cfvo type="max"/>
        <color rgb="FFFF0000"/>
        <color rgb="FFFFEF9C"/>
      </colorScale>
    </cfRule>
  </conditionalFormatting>
  <conditionalFormatting sqref="U13">
    <cfRule type="colorScale" priority="1106">
      <colorScale>
        <cfvo type="formula" val="MS"/>
        <cfvo type="max"/>
        <color rgb="FFFF0000"/>
        <color rgb="FFFFEF9C"/>
      </colorScale>
    </cfRule>
  </conditionalFormatting>
  <conditionalFormatting sqref="U13">
    <cfRule type="cellIs" dxfId="670" priority="1097" operator="equal">
      <formula>"BM"</formula>
    </cfRule>
    <cfRule type="cellIs" dxfId="669" priority="1098" operator="equal">
      <formula>"ML"</formula>
    </cfRule>
    <cfRule type="cellIs" dxfId="668" priority="1099" operator="equal">
      <formula>"BL"</formula>
    </cfRule>
    <cfRule type="cellIs" dxfId="667" priority="1100" operator="equal">
      <formula>"MS"</formula>
    </cfRule>
    <cfRule type="cellIs" dxfId="666" priority="1101" operator="equal">
      <formula>"AM"</formula>
    </cfRule>
    <cfRule type="cellIs" dxfId="665" priority="1102" operator="equal">
      <formula>"AS"</formula>
    </cfRule>
    <cfRule type="cellIs" dxfId="664" priority="1103" operator="equal">
      <formula>"BS"</formula>
    </cfRule>
    <cfRule type="cellIs" dxfId="663" priority="1104" operator="equal">
      <formula>"AL"</formula>
    </cfRule>
    <cfRule type="cellIs" dxfId="662" priority="1105" operator="equal">
      <formula>"MM"</formula>
    </cfRule>
  </conditionalFormatting>
  <conditionalFormatting sqref="X13 Z13">
    <cfRule type="cellIs" dxfId="661" priority="1079" operator="equal">
      <formula>"BM"</formula>
    </cfRule>
    <cfRule type="cellIs" dxfId="660" priority="1080" operator="equal">
      <formula>"ML"</formula>
    </cfRule>
    <cfRule type="cellIs" dxfId="659" priority="1081" operator="equal">
      <formula>"BL"</formula>
    </cfRule>
    <cfRule type="cellIs" dxfId="658" priority="1082" operator="equal">
      <formula>"MS"</formula>
    </cfRule>
    <cfRule type="cellIs" dxfId="657" priority="1083" operator="equal">
      <formula>"AM"</formula>
    </cfRule>
    <cfRule type="cellIs" dxfId="656" priority="1084" operator="equal">
      <formula>"AS"</formula>
    </cfRule>
    <cfRule type="cellIs" dxfId="655" priority="1085" operator="equal">
      <formula>"BS"</formula>
    </cfRule>
    <cfRule type="cellIs" dxfId="654" priority="1086" operator="equal">
      <formula>"AL"</formula>
    </cfRule>
    <cfRule type="cellIs" dxfId="653" priority="1087" operator="equal">
      <formula>"MM"</formula>
    </cfRule>
  </conditionalFormatting>
  <conditionalFormatting sqref="X13">
    <cfRule type="colorScale" priority="1109">
      <colorScale>
        <cfvo type="formula" val="MS"/>
        <cfvo type="max"/>
        <color rgb="FFFF0000"/>
        <color rgb="FFFFEF9C"/>
      </colorScale>
    </cfRule>
  </conditionalFormatting>
  <conditionalFormatting sqref="Y13">
    <cfRule type="colorScale" priority="1112">
      <colorScale>
        <cfvo type="formula" val="MS"/>
        <cfvo type="max"/>
        <color rgb="FFFF0000"/>
        <color rgb="FFFFEF9C"/>
      </colorScale>
    </cfRule>
  </conditionalFormatting>
  <conditionalFormatting sqref="Z13">
    <cfRule type="colorScale" priority="1113">
      <colorScale>
        <cfvo type="formula" val="MS"/>
        <cfvo type="max"/>
        <color rgb="FFFF0000"/>
        <color rgb="FFFFEF9C"/>
      </colorScale>
    </cfRule>
  </conditionalFormatting>
  <conditionalFormatting sqref="AA13">
    <cfRule type="containsText" dxfId="652" priority="1076" operator="containsText" text="RIESGO RESIDUAL LEVE">
      <formula>NOT(ISERROR(SEARCH("RIESGO RESIDUAL LEVE",AA13)))</formula>
    </cfRule>
    <cfRule type="containsText" dxfId="651" priority="1078" operator="containsText" text="RIESGO RESIDUAL MODERADO">
      <formula>NOT(ISERROR(SEARCH("RIESGO RESIDUAL MODERADO",AA13)))</formula>
    </cfRule>
  </conditionalFormatting>
  <conditionalFormatting sqref="P13">
    <cfRule type="cellIs" dxfId="650" priority="1114" operator="equal">
      <formula>"BM"</formula>
    </cfRule>
    <cfRule type="cellIs" dxfId="649" priority="1115" operator="equal">
      <formula>"ML"</formula>
    </cfRule>
    <cfRule type="cellIs" dxfId="648" priority="1116" operator="equal">
      <formula>"BL"</formula>
    </cfRule>
    <cfRule type="cellIs" dxfId="647" priority="1117" operator="equal">
      <formula>"MS"</formula>
    </cfRule>
    <cfRule type="cellIs" dxfId="646" priority="1118" operator="equal">
      <formula>"AM"</formula>
    </cfRule>
    <cfRule type="cellIs" dxfId="645" priority="1119" operator="equal">
      <formula>"AS"</formula>
    </cfRule>
    <cfRule type="cellIs" dxfId="644" priority="1120" operator="equal">
      <formula>"BS"</formula>
    </cfRule>
    <cfRule type="cellIs" dxfId="643" priority="1121" operator="equal">
      <formula>"AL"</formula>
    </cfRule>
    <cfRule type="cellIs" dxfId="642" priority="1122" operator="equal">
      <formula>"MM"</formula>
    </cfRule>
    <cfRule type="colorScale" priority="1123">
      <colorScale>
        <cfvo type="formula" val="MS"/>
        <cfvo type="max"/>
        <color rgb="FFFF0000"/>
        <color rgb="FFFFEF9C"/>
      </colorScale>
    </cfRule>
  </conditionalFormatting>
  <conditionalFormatting sqref="O15">
    <cfRule type="cellIs" dxfId="641" priority="1059" operator="equal">
      <formula>"BM"</formula>
    </cfRule>
    <cfRule type="cellIs" dxfId="640" priority="1060" operator="equal">
      <formula>"ML"</formula>
    </cfRule>
    <cfRule type="cellIs" dxfId="639" priority="1061" operator="equal">
      <formula>"BL"</formula>
    </cfRule>
    <cfRule type="cellIs" dxfId="638" priority="1062" operator="equal">
      <formula>"MS"</formula>
    </cfRule>
    <cfRule type="cellIs" dxfId="637" priority="1063" operator="equal">
      <formula>"AM"</formula>
    </cfRule>
    <cfRule type="cellIs" dxfId="636" priority="1064" operator="equal">
      <formula>"AS"</formula>
    </cfRule>
    <cfRule type="cellIs" dxfId="635" priority="1065" operator="equal">
      <formula>"BS"</formula>
    </cfRule>
    <cfRule type="cellIs" dxfId="634" priority="1066" operator="equal">
      <formula>"AL"</formula>
    </cfRule>
    <cfRule type="cellIs" dxfId="633" priority="1067" operator="equal">
      <formula>"MM"</formula>
    </cfRule>
  </conditionalFormatting>
  <conditionalFormatting sqref="O15">
    <cfRule type="colorScale" priority="1070">
      <colorScale>
        <cfvo type="formula" val="MS"/>
        <cfvo type="max"/>
        <color rgb="FFFF0000"/>
        <color rgb="FFFFEF9C"/>
      </colorScale>
    </cfRule>
  </conditionalFormatting>
  <conditionalFormatting sqref="P15">
    <cfRule type="cellIs" dxfId="632" priority="1002" operator="equal">
      <formula>"BM"</formula>
    </cfRule>
    <cfRule type="cellIs" dxfId="631" priority="1003" operator="equal">
      <formula>"ML"</formula>
    </cfRule>
    <cfRule type="cellIs" dxfId="630" priority="1004" operator="equal">
      <formula>"BL"</formula>
    </cfRule>
    <cfRule type="cellIs" dxfId="629" priority="1005" operator="equal">
      <formula>"MS"</formula>
    </cfRule>
    <cfRule type="cellIs" dxfId="628" priority="1006" operator="equal">
      <formula>"AM"</formula>
    </cfRule>
    <cfRule type="cellIs" dxfId="627" priority="1007" operator="equal">
      <formula>"AS"</formula>
    </cfRule>
    <cfRule type="cellIs" dxfId="626" priority="1008" operator="equal">
      <formula>"BS"</formula>
    </cfRule>
    <cfRule type="cellIs" dxfId="625" priority="1009" operator="equal">
      <formula>"AL"</formula>
    </cfRule>
    <cfRule type="cellIs" dxfId="624" priority="1010" operator="equal">
      <formula>"MM"</formula>
    </cfRule>
    <cfRule type="colorScale" priority="1075">
      <colorScale>
        <cfvo type="formula" val="MS"/>
        <cfvo type="max"/>
        <color rgb="FFFF0000"/>
        <color rgb="FFFFEF9C"/>
      </colorScale>
    </cfRule>
  </conditionalFormatting>
  <conditionalFormatting sqref="Q15">
    <cfRule type="colorScale" priority="1071">
      <colorScale>
        <cfvo type="formula" val="MS"/>
        <cfvo type="max"/>
        <color rgb="FFFF0000"/>
        <color rgb="FFFFEF9C"/>
      </colorScale>
    </cfRule>
  </conditionalFormatting>
  <conditionalFormatting sqref="Q15:S15">
    <cfRule type="cellIs" dxfId="623" priority="1041" operator="equal">
      <formula>"BM"</formula>
    </cfRule>
    <cfRule type="cellIs" dxfId="622" priority="1042" operator="equal">
      <formula>"ML"</formula>
    </cfRule>
    <cfRule type="cellIs" dxfId="621" priority="1043" operator="equal">
      <formula>"BL"</formula>
    </cfRule>
    <cfRule type="cellIs" dxfId="620" priority="1044" operator="equal">
      <formula>"MS"</formula>
    </cfRule>
    <cfRule type="cellIs" dxfId="619" priority="1045" operator="equal">
      <formula>"AM"</formula>
    </cfRule>
    <cfRule type="cellIs" dxfId="618" priority="1046" operator="equal">
      <formula>"AS"</formula>
    </cfRule>
    <cfRule type="cellIs" dxfId="617" priority="1047" operator="equal">
      <formula>"BS"</formula>
    </cfRule>
    <cfRule type="cellIs" dxfId="616" priority="1048" operator="equal">
      <formula>"AL"</formula>
    </cfRule>
    <cfRule type="cellIs" dxfId="615" priority="1049" operator="equal">
      <formula>"MM"</formula>
    </cfRule>
  </conditionalFormatting>
  <conditionalFormatting sqref="R15">
    <cfRule type="colorScale" priority="1068">
      <colorScale>
        <cfvo type="formula" val="MS"/>
        <cfvo type="max"/>
        <color rgb="FFFF0000"/>
        <color rgb="FFFFEF9C"/>
      </colorScale>
    </cfRule>
  </conditionalFormatting>
  <conditionalFormatting sqref="S15">
    <cfRule type="colorScale" priority="1069">
      <colorScale>
        <cfvo type="formula" val="MS"/>
        <cfvo type="max"/>
        <color rgb="FFFF0000"/>
        <color rgb="FFFFEF9C"/>
      </colorScale>
    </cfRule>
  </conditionalFormatting>
  <conditionalFormatting sqref="V15">
    <cfRule type="colorScale" priority="1020">
      <colorScale>
        <cfvo type="formula" val="MS"/>
        <cfvo type="max"/>
        <color rgb="FFFF0000"/>
        <color rgb="FFFFEF9C"/>
      </colorScale>
    </cfRule>
  </conditionalFormatting>
  <conditionalFormatting sqref="V15">
    <cfRule type="cellIs" dxfId="614" priority="1011" operator="equal">
      <formula>"BM"</formula>
    </cfRule>
    <cfRule type="cellIs" dxfId="613" priority="1012" operator="equal">
      <formula>"ML"</formula>
    </cfRule>
    <cfRule type="cellIs" dxfId="612" priority="1013" operator="equal">
      <formula>"BL"</formula>
    </cfRule>
    <cfRule type="cellIs" dxfId="611" priority="1014" operator="equal">
      <formula>"MS"</formula>
    </cfRule>
    <cfRule type="cellIs" dxfId="610" priority="1015" operator="equal">
      <formula>"AM"</formula>
    </cfRule>
    <cfRule type="cellIs" dxfId="609" priority="1016" operator="equal">
      <formula>"AS"</formula>
    </cfRule>
    <cfRule type="cellIs" dxfId="608" priority="1017" operator="equal">
      <formula>"BS"</formula>
    </cfRule>
    <cfRule type="cellIs" dxfId="607" priority="1018" operator="equal">
      <formula>"AL"</formula>
    </cfRule>
    <cfRule type="cellIs" dxfId="606" priority="1019" operator="equal">
      <formula>"MM"</formula>
    </cfRule>
  </conditionalFormatting>
  <conditionalFormatting sqref="X15">
    <cfRule type="cellIs" dxfId="605" priority="1050" operator="equal">
      <formula>"BM"</formula>
    </cfRule>
    <cfRule type="cellIs" dxfId="604" priority="1051" operator="equal">
      <formula>"ML"</formula>
    </cfRule>
    <cfRule type="cellIs" dxfId="603" priority="1052" operator="equal">
      <formula>"BL"</formula>
    </cfRule>
    <cfRule type="cellIs" dxfId="602" priority="1053" operator="equal">
      <formula>"MS"</formula>
    </cfRule>
    <cfRule type="cellIs" dxfId="601" priority="1054" operator="equal">
      <formula>"AM"</formula>
    </cfRule>
    <cfRule type="cellIs" dxfId="600" priority="1055" operator="equal">
      <formula>"AS"</formula>
    </cfRule>
    <cfRule type="cellIs" dxfId="599" priority="1056" operator="equal">
      <formula>"BS"</formula>
    </cfRule>
    <cfRule type="cellIs" dxfId="598" priority="1057" operator="equal">
      <formula>"AL"</formula>
    </cfRule>
    <cfRule type="cellIs" dxfId="597" priority="1058" operator="equal">
      <formula>"MM"</formula>
    </cfRule>
  </conditionalFormatting>
  <conditionalFormatting sqref="X15">
    <cfRule type="colorScale" priority="1072">
      <colorScale>
        <cfvo type="formula" val="MS"/>
        <cfvo type="max"/>
        <color rgb="FFFF0000"/>
        <color rgb="FFFFEF9C"/>
      </colorScale>
    </cfRule>
  </conditionalFormatting>
  <conditionalFormatting sqref="Z15">
    <cfRule type="cellIs" dxfId="596" priority="1032" operator="equal">
      <formula>"BM"</formula>
    </cfRule>
    <cfRule type="cellIs" dxfId="595" priority="1033" operator="equal">
      <formula>"ML"</formula>
    </cfRule>
    <cfRule type="cellIs" dxfId="594" priority="1034" operator="equal">
      <formula>"BL"</formula>
    </cfRule>
    <cfRule type="cellIs" dxfId="593" priority="1035" operator="equal">
      <formula>"MS"</formula>
    </cfRule>
    <cfRule type="cellIs" dxfId="592" priority="1036" operator="equal">
      <formula>"AM"</formula>
    </cfRule>
    <cfRule type="cellIs" dxfId="591" priority="1037" operator="equal">
      <formula>"AS"</formula>
    </cfRule>
    <cfRule type="cellIs" dxfId="590" priority="1038" operator="equal">
      <formula>"BS"</formula>
    </cfRule>
    <cfRule type="cellIs" dxfId="589" priority="1039" operator="equal">
      <formula>"AL"</formula>
    </cfRule>
    <cfRule type="cellIs" dxfId="588" priority="1040" operator="equal">
      <formula>"MM"</formula>
    </cfRule>
  </conditionalFormatting>
  <conditionalFormatting sqref="Z15">
    <cfRule type="colorScale" priority="1074">
      <colorScale>
        <cfvo type="formula" val="MS"/>
        <cfvo type="max"/>
        <color rgb="FFFF0000"/>
        <color rgb="FFFFEF9C"/>
      </colorScale>
    </cfRule>
  </conditionalFormatting>
  <conditionalFormatting sqref="U15">
    <cfRule type="cellIs" dxfId="587" priority="992" operator="equal">
      <formula>"BM"</formula>
    </cfRule>
    <cfRule type="cellIs" dxfId="586" priority="993" operator="equal">
      <formula>"ML"</formula>
    </cfRule>
    <cfRule type="cellIs" dxfId="585" priority="994" operator="equal">
      <formula>"BL"</formula>
    </cfRule>
    <cfRule type="cellIs" dxfId="584" priority="995" operator="equal">
      <formula>"MS"</formula>
    </cfRule>
    <cfRule type="cellIs" dxfId="583" priority="996" operator="equal">
      <formula>"AM"</formula>
    </cfRule>
    <cfRule type="cellIs" dxfId="582" priority="997" operator="equal">
      <formula>"AS"</formula>
    </cfRule>
    <cfRule type="cellIs" dxfId="581" priority="998" operator="equal">
      <formula>"BS"</formula>
    </cfRule>
    <cfRule type="cellIs" dxfId="580" priority="999" operator="equal">
      <formula>"AL"</formula>
    </cfRule>
    <cfRule type="cellIs" dxfId="579" priority="1000" operator="equal">
      <formula>"MM"</formula>
    </cfRule>
  </conditionalFormatting>
  <conditionalFormatting sqref="U15">
    <cfRule type="colorScale" priority="1001">
      <colorScale>
        <cfvo type="formula" val="MS"/>
        <cfvo type="max"/>
        <color rgb="FFFF0000"/>
        <color rgb="FFFFEF9C"/>
      </colorScale>
    </cfRule>
  </conditionalFormatting>
  <conditionalFormatting sqref="Y15">
    <cfRule type="cellIs" dxfId="578" priority="981" operator="equal">
      <formula>"BM"</formula>
    </cfRule>
    <cfRule type="cellIs" dxfId="577" priority="982" operator="equal">
      <formula>"ML"</formula>
    </cfRule>
    <cfRule type="cellIs" dxfId="576" priority="983" operator="equal">
      <formula>"BL"</formula>
    </cfRule>
    <cfRule type="cellIs" dxfId="575" priority="984" operator="equal">
      <formula>"MS"</formula>
    </cfRule>
    <cfRule type="cellIs" dxfId="574" priority="985" operator="equal">
      <formula>"AM"</formula>
    </cfRule>
    <cfRule type="cellIs" dxfId="573" priority="986" operator="equal">
      <formula>"AS"</formula>
    </cfRule>
    <cfRule type="cellIs" dxfId="572" priority="987" operator="equal">
      <formula>"BS"</formula>
    </cfRule>
    <cfRule type="cellIs" dxfId="571" priority="988" operator="equal">
      <formula>"AL"</formula>
    </cfRule>
    <cfRule type="cellIs" dxfId="570" priority="989" operator="equal">
      <formula>"MM"</formula>
    </cfRule>
    <cfRule type="cellIs" dxfId="569" priority="990" operator="equal">
      <formula>"MS"</formula>
    </cfRule>
    <cfRule type="colorScale" priority="991">
      <colorScale>
        <cfvo type="formula" val="MS"/>
        <cfvo type="max"/>
        <color rgb="FFFF0000"/>
        <color rgb="FFFFEF9C"/>
      </colorScale>
    </cfRule>
  </conditionalFormatting>
  <conditionalFormatting sqref="AA15">
    <cfRule type="containsText" dxfId="568" priority="978" operator="containsText" text="RIESGO RESIDUAL LEVE">
      <formula>NOT(ISERROR(SEARCH("RIESGO RESIDUAL LEVE",AA15)))</formula>
    </cfRule>
    <cfRule type="containsText" dxfId="567" priority="980" operator="containsText" text="RIESGO RESIDUAL MODERADO">
      <formula>NOT(ISERROR(SEARCH("RIESGO RESIDUAL MODERADO",AA15)))</formula>
    </cfRule>
  </conditionalFormatting>
  <conditionalFormatting sqref="AA11">
    <cfRule type="containsText" dxfId="566" priority="784" operator="containsText" text="RIESGO RESIDUAL LEVE">
      <formula>NOT(ISERROR(SEARCH("RIESGO RESIDUAL LEVE",AA11)))</formula>
    </cfRule>
    <cfRule type="containsText" dxfId="565" priority="786" operator="containsText" text="RIESGO RESIDUAL MODERADO">
      <formula>NOT(ISERROR(SEARCH("RIESGO RESIDUAL MODERADO",AA11)))</formula>
    </cfRule>
  </conditionalFormatting>
  <conditionalFormatting sqref="Q11">
    <cfRule type="cellIs" dxfId="564" priority="762" operator="equal">
      <formula>"BM"</formula>
    </cfRule>
    <cfRule type="cellIs" dxfId="563" priority="763" operator="equal">
      <formula>"ML"</formula>
    </cfRule>
    <cfRule type="cellIs" dxfId="562" priority="764" operator="equal">
      <formula>"BL"</formula>
    </cfRule>
    <cfRule type="cellIs" dxfId="561" priority="765" operator="equal">
      <formula>"MS"</formula>
    </cfRule>
    <cfRule type="cellIs" dxfId="560" priority="766" operator="equal">
      <formula>"AM"</formula>
    </cfRule>
    <cfRule type="cellIs" dxfId="559" priority="767" operator="equal">
      <formula>"AS"</formula>
    </cfRule>
    <cfRule type="cellIs" dxfId="558" priority="768" operator="equal">
      <formula>"BS"</formula>
    </cfRule>
    <cfRule type="cellIs" dxfId="557" priority="769" operator="equal">
      <formula>"AL"</formula>
    </cfRule>
    <cfRule type="cellIs" dxfId="556" priority="770" operator="equal">
      <formula>"MM"</formula>
    </cfRule>
    <cfRule type="cellIs" dxfId="555" priority="771" operator="equal">
      <formula>"MS"</formula>
    </cfRule>
    <cfRule type="colorScale" priority="772">
      <colorScale>
        <cfvo type="formula" val="MS"/>
        <cfvo type="max"/>
        <color rgb="FFFF0000"/>
        <color rgb="FFFFEF9C"/>
      </colorScale>
    </cfRule>
  </conditionalFormatting>
  <conditionalFormatting sqref="X11">
    <cfRule type="cellIs" dxfId="554" priority="773" operator="equal">
      <formula>"BM"</formula>
    </cfRule>
    <cfRule type="cellIs" dxfId="553" priority="774" operator="equal">
      <formula>"ML"</formula>
    </cfRule>
    <cfRule type="cellIs" dxfId="552" priority="775" operator="equal">
      <formula>"BL"</formula>
    </cfRule>
    <cfRule type="cellIs" dxfId="551" priority="776" operator="equal">
      <formula>"MS"</formula>
    </cfRule>
    <cfRule type="cellIs" dxfId="550" priority="777" operator="equal">
      <formula>"AM"</formula>
    </cfRule>
    <cfRule type="cellIs" dxfId="549" priority="778" operator="equal">
      <formula>"AS"</formula>
    </cfRule>
    <cfRule type="cellIs" dxfId="548" priority="779" operator="equal">
      <formula>"BS"</formula>
    </cfRule>
    <cfRule type="cellIs" dxfId="547" priority="780" operator="equal">
      <formula>"AL"</formula>
    </cfRule>
    <cfRule type="cellIs" dxfId="546" priority="781" operator="equal">
      <formula>"MM"</formula>
    </cfRule>
    <cfRule type="cellIs" dxfId="545" priority="782" operator="equal">
      <formula>"MS"</formula>
    </cfRule>
    <cfRule type="colorScale" priority="783">
      <colorScale>
        <cfvo type="formula" val="MS"/>
        <cfvo type="max"/>
        <color rgb="FFFF0000"/>
        <color rgb="FFFFEF9C"/>
      </colorScale>
    </cfRule>
  </conditionalFormatting>
  <conditionalFormatting sqref="S11">
    <cfRule type="cellIs" dxfId="544" priority="751" operator="equal">
      <formula>"BM"</formula>
    </cfRule>
    <cfRule type="cellIs" dxfId="543" priority="752" operator="equal">
      <formula>"ML"</formula>
    </cfRule>
    <cfRule type="cellIs" dxfId="542" priority="753" operator="equal">
      <formula>"BL"</formula>
    </cfRule>
    <cfRule type="cellIs" dxfId="541" priority="754" operator="equal">
      <formula>"MS"</formula>
    </cfRule>
    <cfRule type="cellIs" dxfId="540" priority="755" operator="equal">
      <formula>"AM"</formula>
    </cfRule>
    <cfRule type="cellIs" dxfId="539" priority="756" operator="equal">
      <formula>"AS"</formula>
    </cfRule>
    <cfRule type="cellIs" dxfId="538" priority="757" operator="equal">
      <formula>"BS"</formula>
    </cfRule>
    <cfRule type="cellIs" dxfId="537" priority="758" operator="equal">
      <formula>"AL"</formula>
    </cfRule>
    <cfRule type="cellIs" dxfId="536" priority="759" operator="equal">
      <formula>"MM"</formula>
    </cfRule>
    <cfRule type="cellIs" dxfId="535" priority="760" operator="equal">
      <formula>"MS"</formula>
    </cfRule>
    <cfRule type="colorScale" priority="761">
      <colorScale>
        <cfvo type="formula" val="MS"/>
        <cfvo type="max"/>
        <color rgb="FFFF0000"/>
        <color rgb="FFFFEF9C"/>
      </colorScale>
    </cfRule>
  </conditionalFormatting>
  <conditionalFormatting sqref="P11">
    <cfRule type="cellIs" dxfId="534" priority="742" operator="equal">
      <formula>"BM"</formula>
    </cfRule>
    <cfRule type="cellIs" dxfId="533" priority="743" operator="equal">
      <formula>"ML"</formula>
    </cfRule>
    <cfRule type="cellIs" dxfId="532" priority="744" operator="equal">
      <formula>"BL"</formula>
    </cfRule>
    <cfRule type="cellIs" dxfId="531" priority="745" operator="equal">
      <formula>"MS"</formula>
    </cfRule>
    <cfRule type="cellIs" dxfId="530" priority="746" operator="equal">
      <formula>"AM"</formula>
    </cfRule>
    <cfRule type="cellIs" dxfId="529" priority="747" operator="equal">
      <formula>"AS"</formula>
    </cfRule>
    <cfRule type="cellIs" dxfId="528" priority="748" operator="equal">
      <formula>"BS"</formula>
    </cfRule>
    <cfRule type="cellIs" dxfId="527" priority="749" operator="equal">
      <formula>"AL"</formula>
    </cfRule>
    <cfRule type="cellIs" dxfId="526" priority="750" operator="equal">
      <formula>"MM"</formula>
    </cfRule>
  </conditionalFormatting>
  <conditionalFormatting sqref="O11">
    <cfRule type="cellIs" dxfId="525" priority="731" operator="equal">
      <formula>"BM"</formula>
    </cfRule>
    <cfRule type="cellIs" dxfId="524" priority="732" operator="equal">
      <formula>"ML"</formula>
    </cfRule>
    <cfRule type="cellIs" dxfId="523" priority="733" operator="equal">
      <formula>"BL"</formula>
    </cfRule>
    <cfRule type="cellIs" dxfId="522" priority="734" operator="equal">
      <formula>"MS"</formula>
    </cfRule>
    <cfRule type="cellIs" dxfId="521" priority="735" operator="equal">
      <formula>"AM"</formula>
    </cfRule>
    <cfRule type="cellIs" dxfId="520" priority="736" operator="equal">
      <formula>"AS"</formula>
    </cfRule>
    <cfRule type="cellIs" dxfId="519" priority="737" operator="equal">
      <formula>"BS"</formula>
    </cfRule>
    <cfRule type="cellIs" dxfId="518" priority="738" operator="equal">
      <formula>"AL"</formula>
    </cfRule>
    <cfRule type="cellIs" dxfId="517" priority="739" operator="equal">
      <formula>"MM"</formula>
    </cfRule>
    <cfRule type="cellIs" dxfId="516" priority="740" operator="equal">
      <formula>"MS"</formula>
    </cfRule>
    <cfRule type="colorScale" priority="741">
      <colorScale>
        <cfvo type="formula" val="MS"/>
        <cfvo type="max"/>
        <color rgb="FFFF0000"/>
        <color rgb="FFFFEF9C"/>
      </colorScale>
    </cfRule>
  </conditionalFormatting>
  <conditionalFormatting sqref="Y11">
    <cfRule type="cellIs" dxfId="515" priority="787" operator="equal">
      <formula>"BM"</formula>
    </cfRule>
    <cfRule type="cellIs" dxfId="514" priority="788" operator="equal">
      <formula>"ML"</formula>
    </cfRule>
    <cfRule type="cellIs" dxfId="513" priority="789" operator="equal">
      <formula>"BL"</formula>
    </cfRule>
    <cfRule type="cellIs" dxfId="512" priority="790" operator="equal">
      <formula>"MS"</formula>
    </cfRule>
    <cfRule type="cellIs" dxfId="511" priority="791" operator="equal">
      <formula>"AM"</formula>
    </cfRule>
    <cfRule type="cellIs" dxfId="510" priority="792" operator="equal">
      <formula>"AS"</formula>
    </cfRule>
    <cfRule type="cellIs" dxfId="509" priority="793" operator="equal">
      <formula>"BS"</formula>
    </cfRule>
    <cfRule type="cellIs" dxfId="508" priority="794" operator="equal">
      <formula>"AL"</formula>
    </cfRule>
    <cfRule type="cellIs" dxfId="507" priority="795" operator="equal">
      <formula>"MM"</formula>
    </cfRule>
    <cfRule type="cellIs" dxfId="506" priority="796" operator="equal">
      <formula>"MS"</formula>
    </cfRule>
    <cfRule type="colorScale" priority="797">
      <colorScale>
        <cfvo type="formula" val="MS"/>
        <cfvo type="max"/>
        <color rgb="FFFF0000"/>
        <color rgb="FFFFEF9C"/>
      </colorScale>
    </cfRule>
  </conditionalFormatting>
  <conditionalFormatting sqref="Z11">
    <cfRule type="cellIs" dxfId="505" priority="798" operator="equal">
      <formula>"BM"</formula>
    </cfRule>
    <cfRule type="cellIs" dxfId="504" priority="799" operator="equal">
      <formula>"ML"</formula>
    </cfRule>
    <cfRule type="cellIs" dxfId="503" priority="800" operator="equal">
      <formula>"BL"</formula>
    </cfRule>
    <cfRule type="cellIs" dxfId="502" priority="801" operator="equal">
      <formula>"MS"</formula>
    </cfRule>
    <cfRule type="cellIs" dxfId="501" priority="802" operator="equal">
      <formula>"AM"</formula>
    </cfRule>
    <cfRule type="cellIs" dxfId="500" priority="803" operator="equal">
      <formula>"AS"</formula>
    </cfRule>
    <cfRule type="cellIs" dxfId="499" priority="804" operator="equal">
      <formula>"BS"</formula>
    </cfRule>
    <cfRule type="cellIs" dxfId="498" priority="805" operator="equal">
      <formula>"AL"</formula>
    </cfRule>
    <cfRule type="cellIs" dxfId="497" priority="806" operator="equal">
      <formula>"MM"</formula>
    </cfRule>
    <cfRule type="cellIs" dxfId="496" priority="807" operator="equal">
      <formula>"MS"</formula>
    </cfRule>
    <cfRule type="colorScale" priority="808">
      <colorScale>
        <cfvo type="formula" val="MS"/>
        <cfvo type="max"/>
        <color rgb="FFFF0000"/>
        <color rgb="FFFFEF9C"/>
      </colorScale>
    </cfRule>
  </conditionalFormatting>
  <conditionalFormatting sqref="P11">
    <cfRule type="colorScale" priority="809">
      <colorScale>
        <cfvo type="formula" val="MS"/>
        <cfvo type="max"/>
        <color rgb="FFFF0000"/>
        <color rgb="FFFFEF9C"/>
      </colorScale>
    </cfRule>
  </conditionalFormatting>
  <conditionalFormatting sqref="O24 Q24:S24 Y24">
    <cfRule type="cellIs" dxfId="495" priority="691" operator="equal">
      <formula>"BM"</formula>
    </cfRule>
    <cfRule type="cellIs" dxfId="494" priority="692" operator="equal">
      <formula>"ML"</formula>
    </cfRule>
    <cfRule type="cellIs" dxfId="493" priority="693" operator="equal">
      <formula>"BL"</formula>
    </cfRule>
    <cfRule type="cellIs" dxfId="492" priority="694" operator="equal">
      <formula>"MS"</formula>
    </cfRule>
    <cfRule type="cellIs" dxfId="491" priority="695" operator="equal">
      <formula>"AM"</formula>
    </cfRule>
    <cfRule type="cellIs" dxfId="490" priority="696" operator="equal">
      <formula>"AS"</formula>
    </cfRule>
    <cfRule type="cellIs" dxfId="489" priority="697" operator="equal">
      <formula>"BS"</formula>
    </cfRule>
    <cfRule type="cellIs" dxfId="488" priority="698" operator="equal">
      <formula>"AL"</formula>
    </cfRule>
    <cfRule type="cellIs" dxfId="487" priority="699" operator="equal">
      <formula>"MM"</formula>
    </cfRule>
  </conditionalFormatting>
  <conditionalFormatting sqref="O24">
    <cfRule type="colorScale" priority="703">
      <colorScale>
        <cfvo type="formula" val="MS"/>
        <cfvo type="max"/>
        <color rgb="FFFF0000"/>
        <color rgb="FFFFEF9C"/>
      </colorScale>
    </cfRule>
  </conditionalFormatting>
  <conditionalFormatting sqref="Q24">
    <cfRule type="colorScale" priority="700">
      <colorScale>
        <cfvo type="formula" val="MS"/>
        <cfvo type="max"/>
        <color rgb="FFFF0000"/>
        <color rgb="FFFFEF9C"/>
      </colorScale>
    </cfRule>
  </conditionalFormatting>
  <conditionalFormatting sqref="R24">
    <cfRule type="colorScale" priority="704">
      <colorScale>
        <cfvo type="formula" val="MS"/>
        <cfvo type="max"/>
        <color rgb="FFFF0000"/>
        <color rgb="FFFFEF9C"/>
      </colorScale>
    </cfRule>
  </conditionalFormatting>
  <conditionalFormatting sqref="S24">
    <cfRule type="colorScale" priority="701">
      <colorScale>
        <cfvo type="formula" val="MS"/>
        <cfvo type="max"/>
        <color rgb="FFFF0000"/>
        <color rgb="FFFFEF9C"/>
      </colorScale>
    </cfRule>
  </conditionalFormatting>
  <conditionalFormatting sqref="X24 Z24">
    <cfRule type="cellIs" dxfId="486" priority="682" operator="equal">
      <formula>"BM"</formula>
    </cfRule>
    <cfRule type="cellIs" dxfId="485" priority="683" operator="equal">
      <formula>"ML"</formula>
    </cfRule>
    <cfRule type="cellIs" dxfId="484" priority="684" operator="equal">
      <formula>"BL"</formula>
    </cfRule>
    <cfRule type="cellIs" dxfId="483" priority="685" operator="equal">
      <formula>"MS"</formula>
    </cfRule>
    <cfRule type="cellIs" dxfId="482" priority="686" operator="equal">
      <formula>"AM"</formula>
    </cfRule>
    <cfRule type="cellIs" dxfId="481" priority="687" operator="equal">
      <formula>"AS"</formula>
    </cfRule>
    <cfRule type="cellIs" dxfId="480" priority="688" operator="equal">
      <formula>"BS"</formula>
    </cfRule>
    <cfRule type="cellIs" dxfId="479" priority="689" operator="equal">
      <formula>"AL"</formula>
    </cfRule>
    <cfRule type="cellIs" dxfId="478" priority="690" operator="equal">
      <formula>"MM"</formula>
    </cfRule>
  </conditionalFormatting>
  <conditionalFormatting sqref="X24">
    <cfRule type="colorScale" priority="702">
      <colorScale>
        <cfvo type="formula" val="MS"/>
        <cfvo type="max"/>
        <color rgb="FFFF0000"/>
        <color rgb="FFFFEF9C"/>
      </colorScale>
    </cfRule>
  </conditionalFormatting>
  <conditionalFormatting sqref="Y24">
    <cfRule type="colorScale" priority="705">
      <colorScale>
        <cfvo type="formula" val="MS"/>
        <cfvo type="max"/>
        <color rgb="FFFF0000"/>
        <color rgb="FFFFEF9C"/>
      </colorScale>
    </cfRule>
  </conditionalFormatting>
  <conditionalFormatting sqref="Z24">
    <cfRule type="colorScale" priority="706">
      <colorScale>
        <cfvo type="formula" val="MS"/>
        <cfvo type="max"/>
        <color rgb="FFFF0000"/>
        <color rgb="FFFFEF9C"/>
      </colorScale>
    </cfRule>
  </conditionalFormatting>
  <conditionalFormatting sqref="AA24">
    <cfRule type="containsText" dxfId="477" priority="679" operator="containsText" text="RIESGO RESIDUAL LEVE">
      <formula>NOT(ISERROR(SEARCH("RIESGO RESIDUAL LEVE",AA24)))</formula>
    </cfRule>
    <cfRule type="containsText" dxfId="476" priority="681" operator="containsText" text="RIESGO RESIDUAL MODERADO">
      <formula>NOT(ISERROR(SEARCH("RIESGO RESIDUAL MODERADO",AA24)))</formula>
    </cfRule>
  </conditionalFormatting>
  <conditionalFormatting sqref="P24">
    <cfRule type="cellIs" dxfId="475" priority="707" operator="equal">
      <formula>"BM"</formula>
    </cfRule>
    <cfRule type="cellIs" dxfId="474" priority="708" operator="equal">
      <formula>"ML"</formula>
    </cfRule>
    <cfRule type="cellIs" dxfId="473" priority="709" operator="equal">
      <formula>"BL"</formula>
    </cfRule>
    <cfRule type="cellIs" dxfId="472" priority="710" operator="equal">
      <formula>"MS"</formula>
    </cfRule>
    <cfRule type="cellIs" dxfId="471" priority="711" operator="equal">
      <formula>"AM"</formula>
    </cfRule>
    <cfRule type="cellIs" dxfId="470" priority="712" operator="equal">
      <formula>"AS"</formula>
    </cfRule>
    <cfRule type="cellIs" dxfId="469" priority="713" operator="equal">
      <formula>"BS"</formula>
    </cfRule>
    <cfRule type="cellIs" dxfId="468" priority="714" operator="equal">
      <formula>"AL"</formula>
    </cfRule>
    <cfRule type="cellIs" dxfId="467" priority="715" operator="equal">
      <formula>"MM"</formula>
    </cfRule>
    <cfRule type="colorScale" priority="716">
      <colorScale>
        <cfvo type="formula" val="MS"/>
        <cfvo type="max"/>
        <color rgb="FFFF0000"/>
        <color rgb="FFFFEF9C"/>
      </colorScale>
    </cfRule>
  </conditionalFormatting>
  <conditionalFormatting sqref="Q26">
    <cfRule type="cellIs" dxfId="466" priority="533" operator="equal">
      <formula>"BM"</formula>
    </cfRule>
    <cfRule type="cellIs" dxfId="465" priority="534" operator="equal">
      <formula>"ML"</formula>
    </cfRule>
    <cfRule type="cellIs" dxfId="464" priority="535" operator="equal">
      <formula>"BL"</formula>
    </cfRule>
    <cfRule type="cellIs" dxfId="463" priority="536" operator="equal">
      <formula>"MS"</formula>
    </cfRule>
    <cfRule type="cellIs" dxfId="462" priority="537" operator="equal">
      <formula>"AM"</formula>
    </cfRule>
    <cfRule type="cellIs" dxfId="461" priority="538" operator="equal">
      <formula>"AS"</formula>
    </cfRule>
    <cfRule type="cellIs" dxfId="460" priority="539" operator="equal">
      <formula>"BS"</formula>
    </cfRule>
    <cfRule type="cellIs" dxfId="459" priority="540" operator="equal">
      <formula>"AL"</formula>
    </cfRule>
    <cfRule type="cellIs" dxfId="458" priority="541" operator="equal">
      <formula>"MM"</formula>
    </cfRule>
    <cfRule type="cellIs" dxfId="457" priority="542" operator="equal">
      <formula>"MS"</formula>
    </cfRule>
    <cfRule type="colorScale" priority="543">
      <colorScale>
        <cfvo type="formula" val="MS"/>
        <cfvo type="max"/>
        <color rgb="FFFF0000"/>
        <color rgb="FFFFEF9C"/>
      </colorScale>
    </cfRule>
  </conditionalFormatting>
  <conditionalFormatting sqref="Y26">
    <cfRule type="cellIs" dxfId="456" priority="488" operator="equal">
      <formula>"BM"</formula>
    </cfRule>
    <cfRule type="cellIs" dxfId="455" priority="489" operator="equal">
      <formula>"ML"</formula>
    </cfRule>
    <cfRule type="cellIs" dxfId="454" priority="490" operator="equal">
      <formula>"BL"</formula>
    </cfRule>
    <cfRule type="cellIs" dxfId="453" priority="491" operator="equal">
      <formula>"MS"</formula>
    </cfRule>
    <cfRule type="cellIs" dxfId="452" priority="492" operator="equal">
      <formula>"AM"</formula>
    </cfRule>
    <cfRule type="cellIs" dxfId="451" priority="493" operator="equal">
      <formula>"AS"</formula>
    </cfRule>
    <cfRule type="cellIs" dxfId="450" priority="494" operator="equal">
      <formula>"BS"</formula>
    </cfRule>
    <cfRule type="cellIs" dxfId="449" priority="495" operator="equal">
      <formula>"AL"</formula>
    </cfRule>
    <cfRule type="cellIs" dxfId="448" priority="496" operator="equal">
      <formula>"MM"</formula>
    </cfRule>
    <cfRule type="cellIs" dxfId="447" priority="497" operator="equal">
      <formula>"MS"</formula>
    </cfRule>
    <cfRule type="colorScale" priority="498">
      <colorScale>
        <cfvo type="formula" val="MS"/>
        <cfvo type="max"/>
        <color rgb="FFFF0000"/>
        <color rgb="FFFFEF9C"/>
      </colorScale>
    </cfRule>
  </conditionalFormatting>
  <conditionalFormatting sqref="AA26">
    <cfRule type="containsText" dxfId="446" priority="485" operator="containsText" text="RIESGO RESIDUAL LEVE">
      <formula>NOT(ISERROR(SEARCH("RIESGO RESIDUAL LEVE",AA26)))</formula>
    </cfRule>
    <cfRule type="containsText" dxfId="445" priority="487" operator="containsText" text="RIESGO RESIDUAL MODERADO">
      <formula>NOT(ISERROR(SEARCH("RIESGO RESIDUAL MODERADO",AA26)))</formula>
    </cfRule>
  </conditionalFormatting>
  <conditionalFormatting sqref="AA27">
    <cfRule type="containsText" dxfId="444" priority="445" operator="containsText" text="RIESGO RESIDUAL LEVE">
      <formula>NOT(ISERROR(SEARCH("RIESGO RESIDUAL LEVE",AA27)))</formula>
    </cfRule>
    <cfRule type="containsText" dxfId="443" priority="447" operator="containsText" text="RIESGO RESIDUAL MODERADO">
      <formula>NOT(ISERROR(SEARCH("RIESGO RESIDUAL MODERADO",AA27)))</formula>
    </cfRule>
  </conditionalFormatting>
  <conditionalFormatting sqref="Q27">
    <cfRule type="cellIs" dxfId="442" priority="401" operator="equal">
      <formula>"BM"</formula>
    </cfRule>
    <cfRule type="cellIs" dxfId="441" priority="402" operator="equal">
      <formula>"ML"</formula>
    </cfRule>
    <cfRule type="cellIs" dxfId="440" priority="403" operator="equal">
      <formula>"BL"</formula>
    </cfRule>
    <cfRule type="cellIs" dxfId="439" priority="404" operator="equal">
      <formula>"MS"</formula>
    </cfRule>
    <cfRule type="cellIs" dxfId="438" priority="405" operator="equal">
      <formula>"AM"</formula>
    </cfRule>
    <cfRule type="cellIs" dxfId="437" priority="406" operator="equal">
      <formula>"AS"</formula>
    </cfRule>
    <cfRule type="cellIs" dxfId="436" priority="407" operator="equal">
      <formula>"BS"</formula>
    </cfRule>
    <cfRule type="cellIs" dxfId="435" priority="408" operator="equal">
      <formula>"AL"</formula>
    </cfRule>
    <cfRule type="cellIs" dxfId="434" priority="409" operator="equal">
      <formula>"MM"</formula>
    </cfRule>
    <cfRule type="cellIs" dxfId="433" priority="410" operator="equal">
      <formula>"MS"</formula>
    </cfRule>
    <cfRule type="colorScale" priority="411">
      <colorScale>
        <cfvo type="formula" val="MS"/>
        <cfvo type="max"/>
        <color rgb="FFFF0000"/>
        <color rgb="FFFFEF9C"/>
      </colorScale>
    </cfRule>
  </conditionalFormatting>
  <conditionalFormatting sqref="X27">
    <cfRule type="cellIs" dxfId="432" priority="412" operator="equal">
      <formula>"BM"</formula>
    </cfRule>
    <cfRule type="cellIs" dxfId="431" priority="413" operator="equal">
      <formula>"ML"</formula>
    </cfRule>
    <cfRule type="cellIs" dxfId="430" priority="414" operator="equal">
      <formula>"BL"</formula>
    </cfRule>
    <cfRule type="cellIs" dxfId="429" priority="415" operator="equal">
      <formula>"MS"</formula>
    </cfRule>
    <cfRule type="cellIs" dxfId="428" priority="416" operator="equal">
      <formula>"AM"</formula>
    </cfRule>
    <cfRule type="cellIs" dxfId="427" priority="417" operator="equal">
      <formula>"AS"</formula>
    </cfRule>
    <cfRule type="cellIs" dxfId="426" priority="418" operator="equal">
      <formula>"BS"</formula>
    </cfRule>
    <cfRule type="cellIs" dxfId="425" priority="419" operator="equal">
      <formula>"AL"</formula>
    </cfRule>
    <cfRule type="cellIs" dxfId="424" priority="420" operator="equal">
      <formula>"MM"</formula>
    </cfRule>
    <cfRule type="cellIs" dxfId="423" priority="421" operator="equal">
      <formula>"MS"</formula>
    </cfRule>
    <cfRule type="colorScale" priority="422">
      <colorScale>
        <cfvo type="formula" val="MS"/>
        <cfvo type="max"/>
        <color rgb="FFFF0000"/>
        <color rgb="FFFFEF9C"/>
      </colorScale>
    </cfRule>
  </conditionalFormatting>
  <conditionalFormatting sqref="S27">
    <cfRule type="cellIs" dxfId="422" priority="423" operator="equal">
      <formula>"BM"</formula>
    </cfRule>
    <cfRule type="cellIs" dxfId="421" priority="424" operator="equal">
      <formula>"ML"</formula>
    </cfRule>
    <cfRule type="cellIs" dxfId="420" priority="425" operator="equal">
      <formula>"BL"</formula>
    </cfRule>
    <cfRule type="cellIs" dxfId="419" priority="426" operator="equal">
      <formula>"MS"</formula>
    </cfRule>
    <cfRule type="cellIs" dxfId="418" priority="427" operator="equal">
      <formula>"AM"</formula>
    </cfRule>
    <cfRule type="cellIs" dxfId="417" priority="428" operator="equal">
      <formula>"AS"</formula>
    </cfRule>
    <cfRule type="cellIs" dxfId="416" priority="429" operator="equal">
      <formula>"BS"</formula>
    </cfRule>
    <cfRule type="cellIs" dxfId="415" priority="430" operator="equal">
      <formula>"AL"</formula>
    </cfRule>
    <cfRule type="cellIs" dxfId="414" priority="431" operator="equal">
      <formula>"MM"</formula>
    </cfRule>
    <cfRule type="cellIs" dxfId="413" priority="432" operator="equal">
      <formula>"MS"</formula>
    </cfRule>
    <cfRule type="colorScale" priority="433">
      <colorScale>
        <cfvo type="formula" val="MS"/>
        <cfvo type="max"/>
        <color rgb="FFFF0000"/>
        <color rgb="FFFFEF9C"/>
      </colorScale>
    </cfRule>
  </conditionalFormatting>
  <conditionalFormatting sqref="O27">
    <cfRule type="cellIs" dxfId="412" priority="434" operator="equal">
      <formula>"BM"</formula>
    </cfRule>
    <cfRule type="cellIs" dxfId="411" priority="435" operator="equal">
      <formula>"ML"</formula>
    </cfRule>
    <cfRule type="cellIs" dxfId="410" priority="436" operator="equal">
      <formula>"BL"</formula>
    </cfRule>
    <cfRule type="cellIs" dxfId="409" priority="437" operator="equal">
      <formula>"MS"</formula>
    </cfRule>
    <cfRule type="cellIs" dxfId="408" priority="438" operator="equal">
      <formula>"AM"</formula>
    </cfRule>
    <cfRule type="cellIs" dxfId="407" priority="439" operator="equal">
      <formula>"AS"</formula>
    </cfRule>
    <cfRule type="cellIs" dxfId="406" priority="440" operator="equal">
      <formula>"BS"</formula>
    </cfRule>
    <cfRule type="cellIs" dxfId="405" priority="441" operator="equal">
      <formula>"AL"</formula>
    </cfRule>
    <cfRule type="cellIs" dxfId="404" priority="442" operator="equal">
      <formula>"MM"</formula>
    </cfRule>
    <cfRule type="cellIs" dxfId="403" priority="443" operator="equal">
      <formula>"MS"</formula>
    </cfRule>
    <cfRule type="colorScale" priority="444">
      <colorScale>
        <cfvo type="formula" val="MS"/>
        <cfvo type="max"/>
        <color rgb="FFFF0000"/>
        <color rgb="FFFFEF9C"/>
      </colorScale>
    </cfRule>
  </conditionalFormatting>
  <conditionalFormatting sqref="R27">
    <cfRule type="cellIs" dxfId="402" priority="390" operator="equal">
      <formula>"BM"</formula>
    </cfRule>
    <cfRule type="cellIs" dxfId="401" priority="391" operator="equal">
      <formula>"ML"</formula>
    </cfRule>
    <cfRule type="cellIs" dxfId="400" priority="392" operator="equal">
      <formula>"BL"</formula>
    </cfRule>
    <cfRule type="cellIs" dxfId="399" priority="393" operator="equal">
      <formula>"MS"</formula>
    </cfRule>
    <cfRule type="cellIs" dxfId="398" priority="394" operator="equal">
      <formula>"AM"</formula>
    </cfRule>
    <cfRule type="cellIs" dxfId="397" priority="395" operator="equal">
      <formula>"AS"</formula>
    </cfRule>
    <cfRule type="cellIs" dxfId="396" priority="396" operator="equal">
      <formula>"BS"</formula>
    </cfRule>
    <cfRule type="cellIs" dxfId="395" priority="397" operator="equal">
      <formula>"AL"</formula>
    </cfRule>
    <cfRule type="cellIs" dxfId="394" priority="398" operator="equal">
      <formula>"MM"</formula>
    </cfRule>
    <cfRule type="cellIs" dxfId="393" priority="399" operator="equal">
      <formula>"MS"</formula>
    </cfRule>
    <cfRule type="colorScale" priority="400">
      <colorScale>
        <cfvo type="formula" val="MS"/>
        <cfvo type="max"/>
        <color rgb="FFFF0000"/>
        <color rgb="FFFFEF9C"/>
      </colorScale>
    </cfRule>
  </conditionalFormatting>
  <conditionalFormatting sqref="U27">
    <cfRule type="cellIs" dxfId="392" priority="379" operator="equal">
      <formula>"BM"</formula>
    </cfRule>
    <cfRule type="cellIs" dxfId="391" priority="380" operator="equal">
      <formula>"ML"</formula>
    </cfRule>
    <cfRule type="cellIs" dxfId="390" priority="381" operator="equal">
      <formula>"BL"</formula>
    </cfRule>
    <cfRule type="cellIs" dxfId="389" priority="382" operator="equal">
      <formula>"MS"</formula>
    </cfRule>
    <cfRule type="cellIs" dxfId="388" priority="383" operator="equal">
      <formula>"AM"</formula>
    </cfRule>
    <cfRule type="cellIs" dxfId="387" priority="384" operator="equal">
      <formula>"AS"</formula>
    </cfRule>
    <cfRule type="cellIs" dxfId="386" priority="385" operator="equal">
      <formula>"BS"</formula>
    </cfRule>
    <cfRule type="cellIs" dxfId="385" priority="386" operator="equal">
      <formula>"AL"</formula>
    </cfRule>
    <cfRule type="cellIs" dxfId="384" priority="387" operator="equal">
      <formula>"MM"</formula>
    </cfRule>
    <cfRule type="cellIs" dxfId="383" priority="388" operator="equal">
      <formula>"MS"</formula>
    </cfRule>
    <cfRule type="colorScale" priority="389">
      <colorScale>
        <cfvo type="formula" val="MS"/>
        <cfvo type="max"/>
        <color rgb="FFFF0000"/>
        <color rgb="FFFFEF9C"/>
      </colorScale>
    </cfRule>
  </conditionalFormatting>
  <conditionalFormatting sqref="P27">
    <cfRule type="cellIs" dxfId="382" priority="370" operator="equal">
      <formula>"BM"</formula>
    </cfRule>
    <cfRule type="cellIs" dxfId="381" priority="371" operator="equal">
      <formula>"ML"</formula>
    </cfRule>
    <cfRule type="cellIs" dxfId="380" priority="372" operator="equal">
      <formula>"BL"</formula>
    </cfRule>
    <cfRule type="cellIs" dxfId="379" priority="373" operator="equal">
      <formula>"MS"</formula>
    </cfRule>
    <cfRule type="cellIs" dxfId="378" priority="374" operator="equal">
      <formula>"AM"</formula>
    </cfRule>
    <cfRule type="cellIs" dxfId="377" priority="375" operator="equal">
      <formula>"AS"</formula>
    </cfRule>
    <cfRule type="cellIs" dxfId="376" priority="376" operator="equal">
      <formula>"BS"</formula>
    </cfRule>
    <cfRule type="cellIs" dxfId="375" priority="377" operator="equal">
      <formula>"AL"</formula>
    </cfRule>
    <cfRule type="cellIs" dxfId="374" priority="378" operator="equal">
      <formula>"MM"</formula>
    </cfRule>
  </conditionalFormatting>
  <conditionalFormatting sqref="AA28">
    <cfRule type="containsText" dxfId="373" priority="344" operator="containsText" text="RIESGO RESIDUAL LEVE">
      <formula>NOT(ISERROR(SEARCH("RIESGO RESIDUAL LEVE",AA28)))</formula>
    </cfRule>
    <cfRule type="containsText" dxfId="372" priority="346" operator="containsText" text="RIESGO RESIDUAL MODERADO">
      <formula>NOT(ISERROR(SEARCH("RIESGO RESIDUAL MODERADO",AA28)))</formula>
    </cfRule>
  </conditionalFormatting>
  <conditionalFormatting sqref="Q28">
    <cfRule type="cellIs" dxfId="371" priority="300" operator="equal">
      <formula>"BM"</formula>
    </cfRule>
    <cfRule type="cellIs" dxfId="370" priority="301" operator="equal">
      <formula>"ML"</formula>
    </cfRule>
    <cfRule type="cellIs" dxfId="369" priority="302" operator="equal">
      <formula>"BL"</formula>
    </cfRule>
    <cfRule type="cellIs" dxfId="368" priority="303" operator="equal">
      <formula>"MS"</formula>
    </cfRule>
    <cfRule type="cellIs" dxfId="367" priority="304" operator="equal">
      <formula>"AM"</formula>
    </cfRule>
    <cfRule type="cellIs" dxfId="366" priority="305" operator="equal">
      <formula>"AS"</formula>
    </cfRule>
    <cfRule type="cellIs" dxfId="365" priority="306" operator="equal">
      <formula>"BS"</formula>
    </cfRule>
    <cfRule type="cellIs" dxfId="364" priority="307" operator="equal">
      <formula>"AL"</formula>
    </cfRule>
    <cfRule type="cellIs" dxfId="363" priority="308" operator="equal">
      <formula>"MM"</formula>
    </cfRule>
    <cfRule type="cellIs" dxfId="362" priority="309" operator="equal">
      <formula>"MS"</formula>
    </cfRule>
    <cfRule type="colorScale" priority="310">
      <colorScale>
        <cfvo type="formula" val="MS"/>
        <cfvo type="max"/>
        <color rgb="FFFF0000"/>
        <color rgb="FFFFEF9C"/>
      </colorScale>
    </cfRule>
  </conditionalFormatting>
  <conditionalFormatting sqref="X28">
    <cfRule type="cellIs" dxfId="361" priority="311" operator="equal">
      <formula>"BM"</formula>
    </cfRule>
    <cfRule type="cellIs" dxfId="360" priority="312" operator="equal">
      <formula>"ML"</formula>
    </cfRule>
    <cfRule type="cellIs" dxfId="359" priority="313" operator="equal">
      <formula>"BL"</formula>
    </cfRule>
    <cfRule type="cellIs" dxfId="358" priority="314" operator="equal">
      <formula>"MS"</formula>
    </cfRule>
    <cfRule type="cellIs" dxfId="357" priority="315" operator="equal">
      <formula>"AM"</formula>
    </cfRule>
    <cfRule type="cellIs" dxfId="356" priority="316" operator="equal">
      <formula>"AS"</formula>
    </cfRule>
    <cfRule type="cellIs" dxfId="355" priority="317" operator="equal">
      <formula>"BS"</formula>
    </cfRule>
    <cfRule type="cellIs" dxfId="354" priority="318" operator="equal">
      <formula>"AL"</formula>
    </cfRule>
    <cfRule type="cellIs" dxfId="353" priority="319" operator="equal">
      <formula>"MM"</formula>
    </cfRule>
    <cfRule type="cellIs" dxfId="352" priority="320" operator="equal">
      <formula>"MS"</formula>
    </cfRule>
    <cfRule type="colorScale" priority="321">
      <colorScale>
        <cfvo type="formula" val="MS"/>
        <cfvo type="max"/>
        <color rgb="FFFF0000"/>
        <color rgb="FFFFEF9C"/>
      </colorScale>
    </cfRule>
  </conditionalFormatting>
  <conditionalFormatting sqref="S28">
    <cfRule type="cellIs" dxfId="351" priority="322" operator="equal">
      <formula>"BM"</formula>
    </cfRule>
    <cfRule type="cellIs" dxfId="350" priority="323" operator="equal">
      <formula>"ML"</formula>
    </cfRule>
    <cfRule type="cellIs" dxfId="349" priority="324" operator="equal">
      <formula>"BL"</formula>
    </cfRule>
    <cfRule type="cellIs" dxfId="348" priority="325" operator="equal">
      <formula>"MS"</formula>
    </cfRule>
    <cfRule type="cellIs" dxfId="347" priority="326" operator="equal">
      <formula>"AM"</formula>
    </cfRule>
    <cfRule type="cellIs" dxfId="346" priority="327" operator="equal">
      <formula>"AS"</formula>
    </cfRule>
    <cfRule type="cellIs" dxfId="345" priority="328" operator="equal">
      <formula>"BS"</formula>
    </cfRule>
    <cfRule type="cellIs" dxfId="344" priority="329" operator="equal">
      <formula>"AL"</formula>
    </cfRule>
    <cfRule type="cellIs" dxfId="343" priority="330" operator="equal">
      <formula>"MM"</formula>
    </cfRule>
    <cfRule type="cellIs" dxfId="342" priority="331" operator="equal">
      <formula>"MS"</formula>
    </cfRule>
    <cfRule type="colorScale" priority="332">
      <colorScale>
        <cfvo type="formula" val="MS"/>
        <cfvo type="max"/>
        <color rgb="FFFF0000"/>
        <color rgb="FFFFEF9C"/>
      </colorScale>
    </cfRule>
  </conditionalFormatting>
  <conditionalFormatting sqref="P28">
    <cfRule type="cellIs" dxfId="341" priority="291" operator="equal">
      <formula>"BM"</formula>
    </cfRule>
    <cfRule type="cellIs" dxfId="340" priority="292" operator="equal">
      <formula>"ML"</formula>
    </cfRule>
    <cfRule type="cellIs" dxfId="339" priority="293" operator="equal">
      <formula>"BL"</formula>
    </cfRule>
    <cfRule type="cellIs" dxfId="338" priority="294" operator="equal">
      <formula>"MS"</formula>
    </cfRule>
    <cfRule type="cellIs" dxfId="337" priority="295" operator="equal">
      <formula>"AM"</formula>
    </cfRule>
    <cfRule type="cellIs" dxfId="336" priority="296" operator="equal">
      <formula>"AS"</formula>
    </cfRule>
    <cfRule type="cellIs" dxfId="335" priority="297" operator="equal">
      <formula>"BS"</formula>
    </cfRule>
    <cfRule type="cellIs" dxfId="334" priority="298" operator="equal">
      <formula>"AL"</formula>
    </cfRule>
    <cfRule type="cellIs" dxfId="333" priority="299" operator="equal">
      <formula>"MM"</formula>
    </cfRule>
  </conditionalFormatting>
  <conditionalFormatting sqref="Y28">
    <cfRule type="cellIs" dxfId="332" priority="347" operator="equal">
      <formula>"BM"</formula>
    </cfRule>
    <cfRule type="cellIs" dxfId="331" priority="348" operator="equal">
      <formula>"ML"</formula>
    </cfRule>
    <cfRule type="cellIs" dxfId="330" priority="349" operator="equal">
      <formula>"BL"</formula>
    </cfRule>
    <cfRule type="cellIs" dxfId="329" priority="350" operator="equal">
      <formula>"MS"</formula>
    </cfRule>
    <cfRule type="cellIs" dxfId="328" priority="351" operator="equal">
      <formula>"AM"</formula>
    </cfRule>
    <cfRule type="cellIs" dxfId="327" priority="352" operator="equal">
      <formula>"AS"</formula>
    </cfRule>
    <cfRule type="cellIs" dxfId="326" priority="353" operator="equal">
      <formula>"BS"</formula>
    </cfRule>
    <cfRule type="cellIs" dxfId="325" priority="354" operator="equal">
      <formula>"AL"</formula>
    </cfRule>
    <cfRule type="cellIs" dxfId="324" priority="355" operator="equal">
      <formula>"MM"</formula>
    </cfRule>
    <cfRule type="cellIs" dxfId="323" priority="356" operator="equal">
      <formula>"MS"</formula>
    </cfRule>
    <cfRule type="colorScale" priority="357">
      <colorScale>
        <cfvo type="formula" val="MS"/>
        <cfvo type="max"/>
        <color rgb="FFFF0000"/>
        <color rgb="FFFFEF9C"/>
      </colorScale>
    </cfRule>
  </conditionalFormatting>
  <conditionalFormatting sqref="Z28">
    <cfRule type="cellIs" dxfId="322" priority="358" operator="equal">
      <formula>"BM"</formula>
    </cfRule>
    <cfRule type="cellIs" dxfId="321" priority="359" operator="equal">
      <formula>"ML"</formula>
    </cfRule>
    <cfRule type="cellIs" dxfId="320" priority="360" operator="equal">
      <formula>"BL"</formula>
    </cfRule>
    <cfRule type="cellIs" dxfId="319" priority="361" operator="equal">
      <formula>"MS"</formula>
    </cfRule>
    <cfRule type="cellIs" dxfId="318" priority="362" operator="equal">
      <formula>"AM"</formula>
    </cfRule>
    <cfRule type="cellIs" dxfId="317" priority="363" operator="equal">
      <formula>"AS"</formula>
    </cfRule>
    <cfRule type="cellIs" dxfId="316" priority="364" operator="equal">
      <formula>"BS"</formula>
    </cfRule>
    <cfRule type="cellIs" dxfId="315" priority="365" operator="equal">
      <formula>"AL"</formula>
    </cfRule>
    <cfRule type="cellIs" dxfId="314" priority="366" operator="equal">
      <formula>"MM"</formula>
    </cfRule>
    <cfRule type="cellIs" dxfId="313" priority="367" operator="equal">
      <formula>"MS"</formula>
    </cfRule>
    <cfRule type="colorScale" priority="368">
      <colorScale>
        <cfvo type="formula" val="MS"/>
        <cfvo type="max"/>
        <color rgb="FFFF0000"/>
        <color rgb="FFFFEF9C"/>
      </colorScale>
    </cfRule>
  </conditionalFormatting>
  <conditionalFormatting sqref="P28">
    <cfRule type="colorScale" priority="369">
      <colorScale>
        <cfvo type="formula" val="MS"/>
        <cfvo type="max"/>
        <color rgb="FFFF0000"/>
        <color rgb="FFFFEF9C"/>
      </colorScale>
    </cfRule>
  </conditionalFormatting>
  <conditionalFormatting sqref="U28">
    <cfRule type="cellIs" dxfId="312" priority="280" operator="equal">
      <formula>"BM"</formula>
    </cfRule>
    <cfRule type="cellIs" dxfId="311" priority="281" operator="equal">
      <formula>"ML"</formula>
    </cfRule>
    <cfRule type="cellIs" dxfId="310" priority="282" operator="equal">
      <formula>"BL"</formula>
    </cfRule>
    <cfRule type="cellIs" dxfId="309" priority="283" operator="equal">
      <formula>"MS"</formula>
    </cfRule>
    <cfRule type="cellIs" dxfId="308" priority="284" operator="equal">
      <formula>"AM"</formula>
    </cfRule>
    <cfRule type="cellIs" dxfId="307" priority="285" operator="equal">
      <formula>"AS"</formula>
    </cfRule>
    <cfRule type="cellIs" dxfId="306" priority="286" operator="equal">
      <formula>"BS"</formula>
    </cfRule>
    <cfRule type="cellIs" dxfId="305" priority="287" operator="equal">
      <formula>"AL"</formula>
    </cfRule>
    <cfRule type="cellIs" dxfId="304" priority="288" operator="equal">
      <formula>"MM"</formula>
    </cfRule>
    <cfRule type="cellIs" dxfId="303" priority="289" operator="equal">
      <formula>"MS"</formula>
    </cfRule>
    <cfRule type="colorScale" priority="290">
      <colorScale>
        <cfvo type="formula" val="MS"/>
        <cfvo type="max"/>
        <color rgb="FFFF0000"/>
        <color rgb="FFFFEF9C"/>
      </colorScale>
    </cfRule>
  </conditionalFormatting>
  <conditionalFormatting sqref="AA29">
    <cfRule type="containsText" dxfId="302" priority="254" operator="containsText" text="RIESGO RESIDUAL LEVE">
      <formula>NOT(ISERROR(SEARCH("RIESGO RESIDUAL LEVE",AA29)))</formula>
    </cfRule>
    <cfRule type="containsText" dxfId="301" priority="256" operator="containsText" text="RIESGO RESIDUAL MODERADO">
      <formula>NOT(ISERROR(SEARCH("RIESGO RESIDUAL MODERADO",AA29)))</formula>
    </cfRule>
  </conditionalFormatting>
  <conditionalFormatting sqref="Q29">
    <cfRule type="cellIs" dxfId="300" priority="210" operator="equal">
      <formula>"BM"</formula>
    </cfRule>
    <cfRule type="cellIs" dxfId="299" priority="211" operator="equal">
      <formula>"ML"</formula>
    </cfRule>
    <cfRule type="cellIs" dxfId="298" priority="212" operator="equal">
      <formula>"BL"</formula>
    </cfRule>
    <cfRule type="cellIs" dxfId="297" priority="213" operator="equal">
      <formula>"MS"</formula>
    </cfRule>
    <cfRule type="cellIs" dxfId="296" priority="214" operator="equal">
      <formula>"AM"</formula>
    </cfRule>
    <cfRule type="cellIs" dxfId="295" priority="215" operator="equal">
      <formula>"AS"</formula>
    </cfRule>
    <cfRule type="cellIs" dxfId="294" priority="216" operator="equal">
      <formula>"BS"</formula>
    </cfRule>
    <cfRule type="cellIs" dxfId="293" priority="217" operator="equal">
      <formula>"AL"</formula>
    </cfRule>
    <cfRule type="cellIs" dxfId="292" priority="218" operator="equal">
      <formula>"MM"</formula>
    </cfRule>
    <cfRule type="cellIs" dxfId="291" priority="219" operator="equal">
      <formula>"MS"</formula>
    </cfRule>
    <cfRule type="colorScale" priority="220">
      <colorScale>
        <cfvo type="formula" val="MS"/>
        <cfvo type="max"/>
        <color rgb="FFFF0000"/>
        <color rgb="FFFFEF9C"/>
      </colorScale>
    </cfRule>
  </conditionalFormatting>
  <conditionalFormatting sqref="X29">
    <cfRule type="cellIs" dxfId="290" priority="221" operator="equal">
      <formula>"BM"</formula>
    </cfRule>
    <cfRule type="cellIs" dxfId="289" priority="222" operator="equal">
      <formula>"ML"</formula>
    </cfRule>
    <cfRule type="cellIs" dxfId="288" priority="223" operator="equal">
      <formula>"BL"</formula>
    </cfRule>
    <cfRule type="cellIs" dxfId="287" priority="224" operator="equal">
      <formula>"MS"</formula>
    </cfRule>
    <cfRule type="cellIs" dxfId="286" priority="225" operator="equal">
      <formula>"AM"</formula>
    </cfRule>
    <cfRule type="cellIs" dxfId="285" priority="226" operator="equal">
      <formula>"AS"</formula>
    </cfRule>
    <cfRule type="cellIs" dxfId="284" priority="227" operator="equal">
      <formula>"BS"</formula>
    </cfRule>
    <cfRule type="cellIs" dxfId="283" priority="228" operator="equal">
      <formula>"AL"</formula>
    </cfRule>
    <cfRule type="cellIs" dxfId="282" priority="229" operator="equal">
      <formula>"MM"</formula>
    </cfRule>
    <cfRule type="cellIs" dxfId="281" priority="230" operator="equal">
      <formula>"MS"</formula>
    </cfRule>
    <cfRule type="colorScale" priority="231">
      <colorScale>
        <cfvo type="formula" val="MS"/>
        <cfvo type="max"/>
        <color rgb="FFFF0000"/>
        <color rgb="FFFFEF9C"/>
      </colorScale>
    </cfRule>
  </conditionalFormatting>
  <conditionalFormatting sqref="S29">
    <cfRule type="cellIs" dxfId="280" priority="232" operator="equal">
      <formula>"BM"</formula>
    </cfRule>
    <cfRule type="cellIs" dxfId="279" priority="233" operator="equal">
      <formula>"ML"</formula>
    </cfRule>
    <cfRule type="cellIs" dxfId="278" priority="234" operator="equal">
      <formula>"BL"</formula>
    </cfRule>
    <cfRule type="cellIs" dxfId="277" priority="235" operator="equal">
      <formula>"MS"</formula>
    </cfRule>
    <cfRule type="cellIs" dxfId="276" priority="236" operator="equal">
      <formula>"AM"</formula>
    </cfRule>
    <cfRule type="cellIs" dxfId="275" priority="237" operator="equal">
      <formula>"AS"</formula>
    </cfRule>
    <cfRule type="cellIs" dxfId="274" priority="238" operator="equal">
      <formula>"BS"</formula>
    </cfRule>
    <cfRule type="cellIs" dxfId="273" priority="239" operator="equal">
      <formula>"AL"</formula>
    </cfRule>
    <cfRule type="cellIs" dxfId="272" priority="240" operator="equal">
      <formula>"MM"</formula>
    </cfRule>
    <cfRule type="cellIs" dxfId="271" priority="241" operator="equal">
      <formula>"MS"</formula>
    </cfRule>
    <cfRule type="colorScale" priority="242">
      <colorScale>
        <cfvo type="formula" val="MS"/>
        <cfvo type="max"/>
        <color rgb="FFFF0000"/>
        <color rgb="FFFFEF9C"/>
      </colorScale>
    </cfRule>
  </conditionalFormatting>
  <conditionalFormatting sqref="U29">
    <cfRule type="cellIs" dxfId="270" priority="199" operator="equal">
      <formula>"BM"</formula>
    </cfRule>
    <cfRule type="cellIs" dxfId="269" priority="200" operator="equal">
      <formula>"ML"</formula>
    </cfRule>
    <cfRule type="cellIs" dxfId="268" priority="201" operator="equal">
      <formula>"BL"</formula>
    </cfRule>
    <cfRule type="cellIs" dxfId="267" priority="202" operator="equal">
      <formula>"MS"</formula>
    </cfRule>
    <cfRule type="cellIs" dxfId="266" priority="203" operator="equal">
      <formula>"AM"</formula>
    </cfRule>
    <cfRule type="cellIs" dxfId="265" priority="204" operator="equal">
      <formula>"AS"</formula>
    </cfRule>
    <cfRule type="cellIs" dxfId="264" priority="205" operator="equal">
      <formula>"BS"</formula>
    </cfRule>
    <cfRule type="cellIs" dxfId="263" priority="206" operator="equal">
      <formula>"AL"</formula>
    </cfRule>
    <cfRule type="cellIs" dxfId="262" priority="207" operator="equal">
      <formula>"MM"</formula>
    </cfRule>
    <cfRule type="cellIs" dxfId="261" priority="208" operator="equal">
      <formula>"MS"</formula>
    </cfRule>
    <cfRule type="colorScale" priority="209">
      <colorScale>
        <cfvo type="formula" val="MS"/>
        <cfvo type="max"/>
        <color rgb="FFFF0000"/>
        <color rgb="FFFFEF9C"/>
      </colorScale>
    </cfRule>
  </conditionalFormatting>
  <conditionalFormatting sqref="P29">
    <cfRule type="cellIs" dxfId="260" priority="190" operator="equal">
      <formula>"BM"</formula>
    </cfRule>
    <cfRule type="cellIs" dxfId="259" priority="191" operator="equal">
      <formula>"ML"</formula>
    </cfRule>
    <cfRule type="cellIs" dxfId="258" priority="192" operator="equal">
      <formula>"BL"</formula>
    </cfRule>
    <cfRule type="cellIs" dxfId="257" priority="193" operator="equal">
      <formula>"MS"</formula>
    </cfRule>
    <cfRule type="cellIs" dxfId="256" priority="194" operator="equal">
      <formula>"AM"</formula>
    </cfRule>
    <cfRule type="cellIs" dxfId="255" priority="195" operator="equal">
      <formula>"AS"</formula>
    </cfRule>
    <cfRule type="cellIs" dxfId="254" priority="196" operator="equal">
      <formula>"BS"</formula>
    </cfRule>
    <cfRule type="cellIs" dxfId="253" priority="197" operator="equal">
      <formula>"AL"</formula>
    </cfRule>
    <cfRule type="cellIs" dxfId="252" priority="198" operator="equal">
      <formula>"MM"</formula>
    </cfRule>
  </conditionalFormatting>
  <conditionalFormatting sqref="Y29">
    <cfRule type="cellIs" dxfId="251" priority="257" operator="equal">
      <formula>"BM"</formula>
    </cfRule>
    <cfRule type="cellIs" dxfId="250" priority="258" operator="equal">
      <formula>"ML"</formula>
    </cfRule>
    <cfRule type="cellIs" dxfId="249" priority="259" operator="equal">
      <formula>"BL"</formula>
    </cfRule>
    <cfRule type="cellIs" dxfId="248" priority="260" operator="equal">
      <formula>"MS"</formula>
    </cfRule>
    <cfRule type="cellIs" dxfId="247" priority="261" operator="equal">
      <formula>"AM"</formula>
    </cfRule>
    <cfRule type="cellIs" dxfId="246" priority="262" operator="equal">
      <formula>"AS"</formula>
    </cfRule>
    <cfRule type="cellIs" dxfId="245" priority="263" operator="equal">
      <formula>"BS"</formula>
    </cfRule>
    <cfRule type="cellIs" dxfId="244" priority="264" operator="equal">
      <formula>"AL"</formula>
    </cfRule>
    <cfRule type="cellIs" dxfId="243" priority="265" operator="equal">
      <formula>"MM"</formula>
    </cfRule>
    <cfRule type="cellIs" dxfId="242" priority="266" operator="equal">
      <formula>"MS"</formula>
    </cfRule>
    <cfRule type="colorScale" priority="267">
      <colorScale>
        <cfvo type="formula" val="MS"/>
        <cfvo type="max"/>
        <color rgb="FFFF0000"/>
        <color rgb="FFFFEF9C"/>
      </colorScale>
    </cfRule>
  </conditionalFormatting>
  <conditionalFormatting sqref="Z29">
    <cfRule type="cellIs" dxfId="241" priority="268" operator="equal">
      <formula>"BM"</formula>
    </cfRule>
    <cfRule type="cellIs" dxfId="240" priority="269" operator="equal">
      <formula>"ML"</formula>
    </cfRule>
    <cfRule type="cellIs" dxfId="239" priority="270" operator="equal">
      <formula>"BL"</formula>
    </cfRule>
    <cfRule type="cellIs" dxfId="238" priority="271" operator="equal">
      <formula>"MS"</formula>
    </cfRule>
    <cfRule type="cellIs" dxfId="237" priority="272" operator="equal">
      <formula>"AM"</formula>
    </cfRule>
    <cfRule type="cellIs" dxfId="236" priority="273" operator="equal">
      <formula>"AS"</formula>
    </cfRule>
    <cfRule type="cellIs" dxfId="235" priority="274" operator="equal">
      <formula>"BS"</formula>
    </cfRule>
    <cfRule type="cellIs" dxfId="234" priority="275" operator="equal">
      <formula>"AL"</formula>
    </cfRule>
    <cfRule type="cellIs" dxfId="233" priority="276" operator="equal">
      <formula>"MM"</formula>
    </cfRule>
    <cfRule type="cellIs" dxfId="232" priority="277" operator="equal">
      <formula>"MS"</formula>
    </cfRule>
    <cfRule type="colorScale" priority="278">
      <colorScale>
        <cfvo type="formula" val="MS"/>
        <cfvo type="max"/>
        <color rgb="FFFF0000"/>
        <color rgb="FFFFEF9C"/>
      </colorScale>
    </cfRule>
  </conditionalFormatting>
  <conditionalFormatting sqref="P29">
    <cfRule type="colorScale" priority="279">
      <colorScale>
        <cfvo type="formula" val="MS"/>
        <cfvo type="max"/>
        <color rgb="FFFF0000"/>
        <color rgb="FFFFEF9C"/>
      </colorScale>
    </cfRule>
  </conditionalFormatting>
  <conditionalFormatting sqref="R28">
    <cfRule type="cellIs" dxfId="231" priority="179" operator="equal">
      <formula>"BM"</formula>
    </cfRule>
    <cfRule type="cellIs" dxfId="230" priority="180" operator="equal">
      <formula>"ML"</formula>
    </cfRule>
    <cfRule type="cellIs" dxfId="229" priority="181" operator="equal">
      <formula>"BL"</formula>
    </cfRule>
    <cfRule type="cellIs" dxfId="228" priority="182" operator="equal">
      <formula>"MS"</formula>
    </cfRule>
    <cfRule type="cellIs" dxfId="227" priority="183" operator="equal">
      <formula>"AM"</formula>
    </cfRule>
    <cfRule type="cellIs" dxfId="226" priority="184" operator="equal">
      <formula>"AS"</formula>
    </cfRule>
    <cfRule type="cellIs" dxfId="225" priority="185" operator="equal">
      <formula>"BS"</formula>
    </cfRule>
    <cfRule type="cellIs" dxfId="224" priority="186" operator="equal">
      <formula>"AL"</formula>
    </cfRule>
    <cfRule type="cellIs" dxfId="223" priority="187" operator="equal">
      <formula>"MM"</formula>
    </cfRule>
    <cfRule type="cellIs" dxfId="222" priority="188" operator="equal">
      <formula>"MS"</formula>
    </cfRule>
    <cfRule type="colorScale" priority="189">
      <colorScale>
        <cfvo type="formula" val="MS"/>
        <cfvo type="max"/>
        <color rgb="FFFF0000"/>
        <color rgb="FFFFEF9C"/>
      </colorScale>
    </cfRule>
  </conditionalFormatting>
  <conditionalFormatting sqref="R29">
    <cfRule type="cellIs" dxfId="221" priority="168" operator="equal">
      <formula>"BM"</formula>
    </cfRule>
    <cfRule type="cellIs" dxfId="220" priority="169" operator="equal">
      <formula>"ML"</formula>
    </cfRule>
    <cfRule type="cellIs" dxfId="219" priority="170" operator="equal">
      <formula>"BL"</formula>
    </cfRule>
    <cfRule type="cellIs" dxfId="218" priority="171" operator="equal">
      <formula>"MS"</formula>
    </cfRule>
    <cfRule type="cellIs" dxfId="217" priority="172" operator="equal">
      <formula>"AM"</formula>
    </cfRule>
    <cfRule type="cellIs" dxfId="216" priority="173" operator="equal">
      <formula>"AS"</formula>
    </cfRule>
    <cfRule type="cellIs" dxfId="215" priority="174" operator="equal">
      <formula>"BS"</formula>
    </cfRule>
    <cfRule type="cellIs" dxfId="214" priority="175" operator="equal">
      <formula>"AL"</formula>
    </cfRule>
    <cfRule type="cellIs" dxfId="213" priority="176" operator="equal">
      <formula>"MM"</formula>
    </cfRule>
    <cfRule type="cellIs" dxfId="212" priority="177" operator="equal">
      <formula>"MS"</formula>
    </cfRule>
    <cfRule type="colorScale" priority="178">
      <colorScale>
        <cfvo type="formula" val="MS"/>
        <cfvo type="max"/>
        <color rgb="FFFF0000"/>
        <color rgb="FFFFEF9C"/>
      </colorScale>
    </cfRule>
  </conditionalFormatting>
  <conditionalFormatting sqref="Y27">
    <cfRule type="cellIs" dxfId="211" priority="448" operator="equal">
      <formula>"BM"</formula>
    </cfRule>
    <cfRule type="cellIs" dxfId="210" priority="449" operator="equal">
      <formula>"ML"</formula>
    </cfRule>
    <cfRule type="cellIs" dxfId="209" priority="450" operator="equal">
      <formula>"BL"</formula>
    </cfRule>
    <cfRule type="cellIs" dxfId="208" priority="451" operator="equal">
      <formula>"MS"</formula>
    </cfRule>
    <cfRule type="cellIs" dxfId="207" priority="452" operator="equal">
      <formula>"AM"</formula>
    </cfRule>
    <cfRule type="cellIs" dxfId="206" priority="453" operator="equal">
      <formula>"AS"</formula>
    </cfRule>
    <cfRule type="cellIs" dxfId="205" priority="454" operator="equal">
      <formula>"BS"</formula>
    </cfRule>
    <cfRule type="cellIs" dxfId="204" priority="455" operator="equal">
      <formula>"AL"</formula>
    </cfRule>
    <cfRule type="cellIs" dxfId="203" priority="456" operator="equal">
      <formula>"MM"</formula>
    </cfRule>
    <cfRule type="cellIs" dxfId="202" priority="457" operator="equal">
      <formula>"MS"</formula>
    </cfRule>
    <cfRule type="colorScale" priority="458">
      <colorScale>
        <cfvo type="formula" val="MS"/>
        <cfvo type="max"/>
        <color rgb="FFFF0000"/>
        <color rgb="FFFFEF9C"/>
      </colorScale>
    </cfRule>
  </conditionalFormatting>
  <conditionalFormatting sqref="Z27">
    <cfRule type="cellIs" dxfId="201" priority="459" operator="equal">
      <formula>"BM"</formula>
    </cfRule>
    <cfRule type="cellIs" dxfId="200" priority="460" operator="equal">
      <formula>"ML"</formula>
    </cfRule>
    <cfRule type="cellIs" dxfId="199" priority="461" operator="equal">
      <formula>"BL"</formula>
    </cfRule>
    <cfRule type="cellIs" dxfId="198" priority="462" operator="equal">
      <formula>"MS"</formula>
    </cfRule>
    <cfRule type="cellIs" dxfId="197" priority="463" operator="equal">
      <formula>"AM"</formula>
    </cfRule>
    <cfRule type="cellIs" dxfId="196" priority="464" operator="equal">
      <formula>"AS"</formula>
    </cfRule>
    <cfRule type="cellIs" dxfId="195" priority="465" operator="equal">
      <formula>"BS"</formula>
    </cfRule>
    <cfRule type="cellIs" dxfId="194" priority="466" operator="equal">
      <formula>"AL"</formula>
    </cfRule>
    <cfRule type="cellIs" dxfId="193" priority="467" operator="equal">
      <formula>"MM"</formula>
    </cfRule>
    <cfRule type="cellIs" dxfId="192" priority="468" operator="equal">
      <formula>"MS"</formula>
    </cfRule>
    <cfRule type="colorScale" priority="469">
      <colorScale>
        <cfvo type="formula" val="MS"/>
        <cfvo type="max"/>
        <color rgb="FFFF0000"/>
        <color rgb="FFFFEF9C"/>
      </colorScale>
    </cfRule>
  </conditionalFormatting>
  <conditionalFormatting sqref="P27">
    <cfRule type="colorScale" priority="470">
      <colorScale>
        <cfvo type="formula" val="MS"/>
        <cfvo type="max"/>
        <color rgb="FFFF0000"/>
        <color rgb="FFFFEF9C"/>
      </colorScale>
    </cfRule>
  </conditionalFormatting>
  <conditionalFormatting sqref="O28">
    <cfRule type="cellIs" dxfId="191" priority="157" operator="equal">
      <formula>"BM"</formula>
    </cfRule>
    <cfRule type="cellIs" dxfId="190" priority="158" operator="equal">
      <formula>"ML"</formula>
    </cfRule>
    <cfRule type="cellIs" dxfId="189" priority="159" operator="equal">
      <formula>"BL"</formula>
    </cfRule>
    <cfRule type="cellIs" dxfId="188" priority="160" operator="equal">
      <formula>"MS"</formula>
    </cfRule>
    <cfRule type="cellIs" dxfId="187" priority="161" operator="equal">
      <formula>"AM"</formula>
    </cfRule>
    <cfRule type="cellIs" dxfId="186" priority="162" operator="equal">
      <formula>"AS"</formula>
    </cfRule>
    <cfRule type="cellIs" dxfId="185" priority="163" operator="equal">
      <formula>"BS"</formula>
    </cfRule>
    <cfRule type="cellIs" dxfId="184" priority="164" operator="equal">
      <formula>"AL"</formula>
    </cfRule>
    <cfRule type="cellIs" dxfId="183" priority="165" operator="equal">
      <formula>"MM"</formula>
    </cfRule>
    <cfRule type="cellIs" dxfId="182" priority="166" operator="equal">
      <formula>"MS"</formula>
    </cfRule>
    <cfRule type="colorScale" priority="167">
      <colorScale>
        <cfvo type="formula" val="MS"/>
        <cfvo type="max"/>
        <color rgb="FFFF0000"/>
        <color rgb="FFFFEF9C"/>
      </colorScale>
    </cfRule>
  </conditionalFormatting>
  <conditionalFormatting sqref="O29">
    <cfRule type="cellIs" dxfId="181" priority="146" operator="equal">
      <formula>"BM"</formula>
    </cfRule>
    <cfRule type="cellIs" dxfId="180" priority="147" operator="equal">
      <formula>"ML"</formula>
    </cfRule>
    <cfRule type="cellIs" dxfId="179" priority="148" operator="equal">
      <formula>"BL"</formula>
    </cfRule>
    <cfRule type="cellIs" dxfId="178" priority="149" operator="equal">
      <formula>"MS"</formula>
    </cfRule>
    <cfRule type="cellIs" dxfId="177" priority="150" operator="equal">
      <formula>"AM"</formula>
    </cfRule>
    <cfRule type="cellIs" dxfId="176" priority="151" operator="equal">
      <formula>"AS"</formula>
    </cfRule>
    <cfRule type="cellIs" dxfId="175" priority="152" operator="equal">
      <formula>"BS"</formula>
    </cfRule>
    <cfRule type="cellIs" dxfId="174" priority="153" operator="equal">
      <formula>"AL"</formula>
    </cfRule>
    <cfRule type="cellIs" dxfId="173" priority="154" operator="equal">
      <formula>"MM"</formula>
    </cfRule>
    <cfRule type="cellIs" dxfId="172" priority="155" operator="equal">
      <formula>"MS"</formula>
    </cfRule>
    <cfRule type="colorScale" priority="156">
      <colorScale>
        <cfvo type="formula" val="MS"/>
        <cfvo type="max"/>
        <color rgb="FFFF0000"/>
        <color rgb="FFFFEF9C"/>
      </colorScale>
    </cfRule>
  </conditionalFormatting>
  <conditionalFormatting sqref="R13">
    <cfRule type="colorScale" priority="145">
      <colorScale>
        <cfvo type="formula" val="MS"/>
        <cfvo type="max"/>
        <color rgb="FFFF0000"/>
        <color rgb="FFFFEF9C"/>
      </colorScale>
    </cfRule>
  </conditionalFormatting>
  <conditionalFormatting sqref="R13">
    <cfRule type="cellIs" dxfId="171" priority="136" operator="equal">
      <formula>"BM"</formula>
    </cfRule>
    <cfRule type="cellIs" dxfId="170" priority="137" operator="equal">
      <formula>"ML"</formula>
    </cfRule>
    <cfRule type="cellIs" dxfId="169" priority="138" operator="equal">
      <formula>"BL"</formula>
    </cfRule>
    <cfRule type="cellIs" dxfId="168" priority="139" operator="equal">
      <formula>"MS"</formula>
    </cfRule>
    <cfRule type="cellIs" dxfId="167" priority="140" operator="equal">
      <formula>"AM"</formula>
    </cfRule>
    <cfRule type="cellIs" dxfId="166" priority="141" operator="equal">
      <formula>"AS"</formula>
    </cfRule>
    <cfRule type="cellIs" dxfId="165" priority="142" operator="equal">
      <formula>"BS"</formula>
    </cfRule>
    <cfRule type="cellIs" dxfId="164" priority="143" operator="equal">
      <formula>"AL"</formula>
    </cfRule>
    <cfRule type="cellIs" dxfId="163" priority="144" operator="equal">
      <formula>"MM"</formula>
    </cfRule>
  </conditionalFormatting>
  <conditionalFormatting sqref="Z12">
    <cfRule type="cellIs" dxfId="162" priority="124" operator="equal">
      <formula>"BM"</formula>
    </cfRule>
    <cfRule type="cellIs" dxfId="161" priority="125" operator="equal">
      <formula>"ML"</formula>
    </cfRule>
    <cfRule type="cellIs" dxfId="160" priority="126" operator="equal">
      <formula>"BL"</formula>
    </cfRule>
    <cfRule type="cellIs" dxfId="159" priority="127" operator="equal">
      <formula>"MS"</formula>
    </cfRule>
    <cfRule type="cellIs" dxfId="158" priority="128" operator="equal">
      <formula>"AM"</formula>
    </cfRule>
    <cfRule type="cellIs" dxfId="157" priority="129" operator="equal">
      <formula>"AS"</formula>
    </cfRule>
    <cfRule type="cellIs" dxfId="156" priority="130" operator="equal">
      <formula>"BS"</formula>
    </cfRule>
    <cfRule type="cellIs" dxfId="155" priority="131" operator="equal">
      <formula>"AL"</formula>
    </cfRule>
    <cfRule type="cellIs" dxfId="154" priority="132" operator="equal">
      <formula>"MM"</formula>
    </cfRule>
    <cfRule type="cellIs" dxfId="153" priority="133" operator="equal">
      <formula>"MS"</formula>
    </cfRule>
    <cfRule type="colorScale" priority="134">
      <colorScale>
        <cfvo type="formula" val="MS"/>
        <cfvo type="max"/>
        <color rgb="FFFF0000"/>
        <color rgb="FFFFEF9C"/>
      </colorScale>
    </cfRule>
  </conditionalFormatting>
  <conditionalFormatting sqref="O12">
    <cfRule type="cellIs" dxfId="152" priority="56" operator="equal">
      <formula>"BM"</formula>
    </cfRule>
    <cfRule type="cellIs" dxfId="151" priority="57" operator="equal">
      <formula>"ML"</formula>
    </cfRule>
    <cfRule type="cellIs" dxfId="150" priority="58" operator="equal">
      <formula>"BL"</formula>
    </cfRule>
    <cfRule type="cellIs" dxfId="149" priority="59" operator="equal">
      <formula>"MS"</formula>
    </cfRule>
    <cfRule type="cellIs" dxfId="148" priority="60" operator="equal">
      <formula>"AM"</formula>
    </cfRule>
    <cfRule type="cellIs" dxfId="147" priority="61" operator="equal">
      <formula>"AS"</formula>
    </cfRule>
    <cfRule type="cellIs" dxfId="146" priority="62" operator="equal">
      <formula>"BS"</formula>
    </cfRule>
    <cfRule type="cellIs" dxfId="145" priority="63" operator="equal">
      <formula>"AL"</formula>
    </cfRule>
    <cfRule type="cellIs" dxfId="144" priority="64" operator="equal">
      <formula>"MM"</formula>
    </cfRule>
    <cfRule type="cellIs" dxfId="143" priority="65" operator="equal">
      <formula>"MS"</formula>
    </cfRule>
    <cfRule type="colorScale" priority="66">
      <colorScale>
        <cfvo type="formula" val="MS"/>
        <cfvo type="max"/>
        <color rgb="FFFF0000"/>
        <color rgb="FFFFEF9C"/>
      </colorScale>
    </cfRule>
  </conditionalFormatting>
  <conditionalFormatting sqref="R12">
    <cfRule type="cellIs" dxfId="142" priority="67" operator="equal">
      <formula>"BM"</formula>
    </cfRule>
    <cfRule type="cellIs" dxfId="141" priority="68" operator="equal">
      <formula>"ML"</formula>
    </cfRule>
    <cfRule type="cellIs" dxfId="140" priority="69" operator="equal">
      <formula>"BL"</formula>
    </cfRule>
    <cfRule type="cellIs" dxfId="139" priority="70" operator="equal">
      <formula>"MS"</formula>
    </cfRule>
    <cfRule type="cellIs" dxfId="138" priority="71" operator="equal">
      <formula>"AM"</formula>
    </cfRule>
    <cfRule type="cellIs" dxfId="137" priority="72" operator="equal">
      <formula>"AS"</formula>
    </cfRule>
    <cfRule type="cellIs" dxfId="136" priority="73" operator="equal">
      <formula>"BS"</formula>
    </cfRule>
    <cfRule type="cellIs" dxfId="135" priority="74" operator="equal">
      <formula>"AL"</formula>
    </cfRule>
    <cfRule type="cellIs" dxfId="134" priority="75" operator="equal">
      <formula>"MM"</formula>
    </cfRule>
    <cfRule type="cellIs" dxfId="133" priority="76" operator="equal">
      <formula>"MS"</formula>
    </cfRule>
    <cfRule type="colorScale" priority="77">
      <colorScale>
        <cfvo type="formula" val="MS"/>
        <cfvo type="max"/>
        <color rgb="FFFF0000"/>
        <color rgb="FFFFEF9C"/>
      </colorScale>
    </cfRule>
  </conditionalFormatting>
  <conditionalFormatting sqref="S12">
    <cfRule type="cellIs" dxfId="132" priority="89" operator="equal">
      <formula>"BM"</formula>
    </cfRule>
    <cfRule type="cellIs" dxfId="131" priority="90" operator="equal">
      <formula>"ML"</formula>
    </cfRule>
    <cfRule type="cellIs" dxfId="130" priority="91" operator="equal">
      <formula>"BL"</formula>
    </cfRule>
    <cfRule type="cellIs" dxfId="129" priority="92" operator="equal">
      <formula>"MS"</formula>
    </cfRule>
    <cfRule type="cellIs" dxfId="128" priority="93" operator="equal">
      <formula>"AM"</formula>
    </cfRule>
    <cfRule type="cellIs" dxfId="127" priority="94" operator="equal">
      <formula>"AS"</formula>
    </cfRule>
    <cfRule type="cellIs" dxfId="126" priority="95" operator="equal">
      <formula>"BS"</formula>
    </cfRule>
    <cfRule type="cellIs" dxfId="125" priority="96" operator="equal">
      <formula>"AL"</formula>
    </cfRule>
    <cfRule type="cellIs" dxfId="124" priority="97" operator="equal">
      <formula>"MM"</formula>
    </cfRule>
    <cfRule type="cellIs" dxfId="123" priority="98" operator="equal">
      <formula>"MS"</formula>
    </cfRule>
    <cfRule type="colorScale" priority="99">
      <colorScale>
        <cfvo type="formula" val="MS"/>
        <cfvo type="max"/>
        <color rgb="FFFF0000"/>
        <color rgb="FFFFEF9C"/>
      </colorScale>
    </cfRule>
  </conditionalFormatting>
  <conditionalFormatting sqref="Q12">
    <cfRule type="cellIs" dxfId="122" priority="100" operator="equal">
      <formula>"BM"</formula>
    </cfRule>
    <cfRule type="cellIs" dxfId="121" priority="101" operator="equal">
      <formula>"ML"</formula>
    </cfRule>
    <cfRule type="cellIs" dxfId="120" priority="102" operator="equal">
      <formula>"BL"</formula>
    </cfRule>
    <cfRule type="cellIs" dxfId="119" priority="103" operator="equal">
      <formula>"MS"</formula>
    </cfRule>
    <cfRule type="cellIs" dxfId="118" priority="104" operator="equal">
      <formula>"AM"</formula>
    </cfRule>
    <cfRule type="cellIs" dxfId="117" priority="105" operator="equal">
      <formula>"AS"</formula>
    </cfRule>
    <cfRule type="cellIs" dxfId="116" priority="106" operator="equal">
      <formula>"BS"</formula>
    </cfRule>
    <cfRule type="cellIs" dxfId="115" priority="107" operator="equal">
      <formula>"AL"</formula>
    </cfRule>
    <cfRule type="cellIs" dxfId="114" priority="108" operator="equal">
      <formula>"MM"</formula>
    </cfRule>
    <cfRule type="cellIs" dxfId="113" priority="109" operator="equal">
      <formula>"MS"</formula>
    </cfRule>
    <cfRule type="colorScale" priority="110">
      <colorScale>
        <cfvo type="formula" val="MS"/>
        <cfvo type="max"/>
        <color rgb="FFFF0000"/>
        <color rgb="FFFFEF9C"/>
      </colorScale>
    </cfRule>
  </conditionalFormatting>
  <conditionalFormatting sqref="P12">
    <cfRule type="cellIs" dxfId="112" priority="47" operator="equal">
      <formula>"BM"</formula>
    </cfRule>
    <cfRule type="cellIs" dxfId="111" priority="48" operator="equal">
      <formula>"ML"</formula>
    </cfRule>
    <cfRule type="cellIs" dxfId="110" priority="49" operator="equal">
      <formula>"BL"</formula>
    </cfRule>
    <cfRule type="cellIs" dxfId="109" priority="50" operator="equal">
      <formula>"MS"</formula>
    </cfRule>
    <cfRule type="cellIs" dxfId="108" priority="51" operator="equal">
      <formula>"AM"</formula>
    </cfRule>
    <cfRule type="cellIs" dxfId="107" priority="52" operator="equal">
      <formula>"AS"</formula>
    </cfRule>
    <cfRule type="cellIs" dxfId="106" priority="53" operator="equal">
      <formula>"BS"</formula>
    </cfRule>
    <cfRule type="cellIs" dxfId="105" priority="54" operator="equal">
      <formula>"AL"</formula>
    </cfRule>
    <cfRule type="cellIs" dxfId="104" priority="55" operator="equal">
      <formula>"MM"</formula>
    </cfRule>
  </conditionalFormatting>
  <conditionalFormatting sqref="P12">
    <cfRule type="colorScale" priority="135">
      <colorScale>
        <cfvo type="formula" val="MS"/>
        <cfvo type="max"/>
        <color rgb="FFFF0000"/>
        <color rgb="FFFFEF9C"/>
      </colorScale>
    </cfRule>
  </conditionalFormatting>
  <conditionalFormatting sqref="O26">
    <cfRule type="cellIs" dxfId="103" priority="13466" operator="equal">
      <formula>"BM"</formula>
    </cfRule>
    <cfRule type="cellIs" dxfId="102" priority="13467" operator="equal">
      <formula>"ML"</formula>
    </cfRule>
    <cfRule type="cellIs" dxfId="101" priority="13468" operator="equal">
      <formula>"BL"</formula>
    </cfRule>
    <cfRule type="cellIs" dxfId="100" priority="13469" operator="equal">
      <formula>"MS"</formula>
    </cfRule>
    <cfRule type="cellIs" dxfId="99" priority="13470" operator="equal">
      <formula>"AM"</formula>
    </cfRule>
    <cfRule type="cellIs" dxfId="98" priority="13471" operator="equal">
      <formula>"AS"</formula>
    </cfRule>
    <cfRule type="cellIs" dxfId="97" priority="13472" operator="equal">
      <formula>"BS"</formula>
    </cfRule>
    <cfRule type="cellIs" dxfId="96" priority="13473" operator="equal">
      <formula>"AL"</formula>
    </cfRule>
    <cfRule type="cellIs" dxfId="95" priority="13474" operator="equal">
      <formula>"MM"</formula>
    </cfRule>
    <cfRule type="cellIs" dxfId="94" priority="13475" operator="equal">
      <formula>"MS"</formula>
    </cfRule>
    <cfRule type="colorScale" priority="13476">
      <colorScale>
        <cfvo type="formula" val="MS"/>
        <cfvo type="max"/>
        <color rgb="FFFF0000"/>
        <color rgb="FFFFEF9C"/>
      </colorScale>
    </cfRule>
  </conditionalFormatting>
  <conditionalFormatting sqref="X26">
    <cfRule type="cellIs" dxfId="93" priority="13477" operator="equal">
      <formula>"BM"</formula>
    </cfRule>
    <cfRule type="cellIs" dxfId="92" priority="13478" operator="equal">
      <formula>"ML"</formula>
    </cfRule>
    <cfRule type="cellIs" dxfId="91" priority="13479" operator="equal">
      <formula>"BL"</formula>
    </cfRule>
    <cfRule type="cellIs" dxfId="90" priority="13480" operator="equal">
      <formula>"MS"</formula>
    </cfRule>
    <cfRule type="cellIs" dxfId="89" priority="13481" operator="equal">
      <formula>"AM"</formula>
    </cfRule>
    <cfRule type="cellIs" dxfId="88" priority="13482" operator="equal">
      <formula>"AS"</formula>
    </cfRule>
    <cfRule type="cellIs" dxfId="87" priority="13483" operator="equal">
      <formula>"BS"</formula>
    </cfRule>
    <cfRule type="cellIs" dxfId="86" priority="13484" operator="equal">
      <formula>"AL"</formula>
    </cfRule>
    <cfRule type="cellIs" dxfId="85" priority="13485" operator="equal">
      <formula>"MM"</formula>
    </cfRule>
    <cfRule type="cellIs" dxfId="84" priority="13486" operator="equal">
      <formula>"MS"</formula>
    </cfRule>
    <cfRule type="colorScale" priority="13487">
      <colorScale>
        <cfvo type="formula" val="MS"/>
        <cfvo type="max"/>
        <color rgb="FFFF0000"/>
        <color rgb="FFFFEF9C"/>
      </colorScale>
    </cfRule>
  </conditionalFormatting>
  <conditionalFormatting sqref="S26">
    <cfRule type="cellIs" dxfId="83" priority="13488" operator="equal">
      <formula>"BM"</formula>
    </cfRule>
    <cfRule type="cellIs" dxfId="82" priority="13489" operator="equal">
      <formula>"ML"</formula>
    </cfRule>
    <cfRule type="cellIs" dxfId="81" priority="13490" operator="equal">
      <formula>"BL"</formula>
    </cfRule>
    <cfRule type="cellIs" dxfId="80" priority="13491" operator="equal">
      <formula>"MS"</formula>
    </cfRule>
    <cfRule type="cellIs" dxfId="79" priority="13492" operator="equal">
      <formula>"AM"</formula>
    </cfRule>
    <cfRule type="cellIs" dxfId="78" priority="13493" operator="equal">
      <formula>"AS"</formula>
    </cfRule>
    <cfRule type="cellIs" dxfId="77" priority="13494" operator="equal">
      <formula>"BS"</formula>
    </cfRule>
    <cfRule type="cellIs" dxfId="76" priority="13495" operator="equal">
      <formula>"AL"</formula>
    </cfRule>
    <cfRule type="cellIs" dxfId="75" priority="13496" operator="equal">
      <formula>"MM"</formula>
    </cfRule>
    <cfRule type="cellIs" dxfId="74" priority="13497" operator="equal">
      <formula>"MS"</formula>
    </cfRule>
    <cfRule type="colorScale" priority="13498">
      <colorScale>
        <cfvo type="formula" val="MS"/>
        <cfvo type="max"/>
        <color rgb="FFFF0000"/>
        <color rgb="FFFFEF9C"/>
      </colorScale>
    </cfRule>
  </conditionalFormatting>
  <conditionalFormatting sqref="Z26">
    <cfRule type="cellIs" dxfId="73" priority="13499" operator="equal">
      <formula>"BM"</formula>
    </cfRule>
    <cfRule type="cellIs" dxfId="72" priority="13500" operator="equal">
      <formula>"ML"</formula>
    </cfRule>
    <cfRule type="cellIs" dxfId="71" priority="13501" operator="equal">
      <formula>"BL"</formula>
    </cfRule>
    <cfRule type="cellIs" dxfId="70" priority="13502" operator="equal">
      <formula>"MS"</formula>
    </cfRule>
    <cfRule type="cellIs" dxfId="69" priority="13503" operator="equal">
      <formula>"AM"</formula>
    </cfRule>
    <cfRule type="cellIs" dxfId="68" priority="13504" operator="equal">
      <formula>"AS"</formula>
    </cfRule>
    <cfRule type="cellIs" dxfId="67" priority="13505" operator="equal">
      <formula>"BS"</formula>
    </cfRule>
    <cfRule type="cellIs" dxfId="66" priority="13506" operator="equal">
      <formula>"AL"</formula>
    </cfRule>
    <cfRule type="cellIs" dxfId="65" priority="13507" operator="equal">
      <formula>"MM"</formula>
    </cfRule>
    <cfRule type="cellIs" dxfId="64" priority="13508" operator="equal">
      <formula>"MS"</formula>
    </cfRule>
    <cfRule type="colorScale" priority="13509">
      <colorScale>
        <cfvo type="formula" val="MS"/>
        <cfvo type="max"/>
        <color rgb="FFFF0000"/>
        <color rgb="FFFFEF9C"/>
      </colorScale>
    </cfRule>
  </conditionalFormatting>
  <conditionalFormatting sqref="P26">
    <cfRule type="colorScale" priority="13510">
      <colorScale>
        <cfvo type="formula" val="MS"/>
        <cfvo type="max"/>
        <color rgb="FFFF0000"/>
        <color rgb="FFFFEF9C"/>
      </colorScale>
    </cfRule>
  </conditionalFormatting>
  <conditionalFormatting sqref="U26">
    <cfRule type="colorScale" priority="46">
      <colorScale>
        <cfvo type="formula" val="MS"/>
        <cfvo type="max"/>
        <color rgb="FFFF0000"/>
        <color rgb="FFFFEF9C"/>
      </colorScale>
    </cfRule>
  </conditionalFormatting>
  <conditionalFormatting sqref="U26">
    <cfRule type="cellIs" dxfId="63" priority="37" operator="equal">
      <formula>"BM"</formula>
    </cfRule>
    <cfRule type="cellIs" dxfId="62" priority="38" operator="equal">
      <formula>"ML"</formula>
    </cfRule>
    <cfRule type="cellIs" dxfId="61" priority="39" operator="equal">
      <formula>"BL"</formula>
    </cfRule>
    <cfRule type="cellIs" dxfId="60" priority="40" operator="equal">
      <formula>"MS"</formula>
    </cfRule>
    <cfRule type="cellIs" dxfId="59" priority="41" operator="equal">
      <formula>"AM"</formula>
    </cfRule>
    <cfRule type="cellIs" dxfId="58" priority="42" operator="equal">
      <formula>"AS"</formula>
    </cfRule>
    <cfRule type="cellIs" dxfId="57" priority="43" operator="equal">
      <formula>"BS"</formula>
    </cfRule>
    <cfRule type="cellIs" dxfId="56" priority="44" operator="equal">
      <formula>"AL"</formula>
    </cfRule>
    <cfRule type="cellIs" dxfId="55" priority="45" operator="equal">
      <formula>"MM"</formula>
    </cfRule>
  </conditionalFormatting>
  <conditionalFormatting sqref="R26">
    <cfRule type="cellIs" dxfId="54" priority="26" operator="equal">
      <formula>"BM"</formula>
    </cfRule>
    <cfRule type="cellIs" dxfId="53" priority="27" operator="equal">
      <formula>"ML"</formula>
    </cfRule>
    <cfRule type="cellIs" dxfId="52" priority="28" operator="equal">
      <formula>"BL"</formula>
    </cfRule>
    <cfRule type="cellIs" dxfId="51" priority="29" operator="equal">
      <formula>"MS"</formula>
    </cfRule>
    <cfRule type="cellIs" dxfId="50" priority="30" operator="equal">
      <formula>"AM"</formula>
    </cfRule>
    <cfRule type="cellIs" dxfId="49" priority="31" operator="equal">
      <formula>"AS"</formula>
    </cfRule>
    <cfRule type="cellIs" dxfId="48" priority="32" operator="equal">
      <formula>"BS"</formula>
    </cfRule>
    <cfRule type="cellIs" dxfId="47" priority="33" operator="equal">
      <formula>"AL"</formula>
    </cfRule>
    <cfRule type="cellIs" dxfId="46" priority="34" operator="equal">
      <formula>"MM"</formula>
    </cfRule>
    <cfRule type="cellIs" dxfId="45" priority="35" operator="equal">
      <formula>"MS"</formula>
    </cfRule>
    <cfRule type="colorScale" priority="36">
      <colorScale>
        <cfvo type="formula" val="MS"/>
        <cfvo type="max"/>
        <color rgb="FFFF0000"/>
        <color rgb="FFFFEF9C"/>
      </colorScale>
    </cfRule>
  </conditionalFormatting>
  <conditionalFormatting sqref="X12">
    <cfRule type="cellIs" dxfId="44" priority="15" operator="equal">
      <formula>"BM"</formula>
    </cfRule>
    <cfRule type="cellIs" dxfId="43" priority="16" operator="equal">
      <formula>"ML"</formula>
    </cfRule>
    <cfRule type="cellIs" dxfId="42" priority="17" operator="equal">
      <formula>"BL"</formula>
    </cfRule>
    <cfRule type="cellIs" dxfId="41" priority="18" operator="equal">
      <formula>"MS"</formula>
    </cfRule>
    <cfRule type="cellIs" dxfId="40" priority="19" operator="equal">
      <formula>"AM"</formula>
    </cfRule>
    <cfRule type="cellIs" dxfId="39" priority="20" operator="equal">
      <formula>"AS"</formula>
    </cfRule>
    <cfRule type="cellIs" dxfId="38" priority="21" operator="equal">
      <formula>"BS"</formula>
    </cfRule>
    <cfRule type="cellIs" dxfId="37" priority="22" operator="equal">
      <formula>"AL"</formula>
    </cfRule>
    <cfRule type="cellIs" dxfId="36" priority="23" operator="equal">
      <formula>"MM"</formula>
    </cfRule>
    <cfRule type="cellIs" dxfId="35" priority="24" operator="equal">
      <formula>"MS"</formula>
    </cfRule>
    <cfRule type="colorScale" priority="25">
      <colorScale>
        <cfvo type="formula" val="MS"/>
        <cfvo type="max"/>
        <color rgb="FFFF0000"/>
        <color rgb="FFFFEF9C"/>
      </colorScale>
    </cfRule>
  </conditionalFormatting>
  <conditionalFormatting sqref="Y12">
    <cfRule type="cellIs" dxfId="34" priority="4" operator="equal">
      <formula>"BM"</formula>
    </cfRule>
    <cfRule type="cellIs" dxfId="33" priority="5" operator="equal">
      <formula>"ML"</formula>
    </cfRule>
    <cfRule type="cellIs" dxfId="32" priority="6" operator="equal">
      <formula>"BL"</formula>
    </cfRule>
    <cfRule type="cellIs" dxfId="31" priority="7" operator="equal">
      <formula>"MS"</formula>
    </cfRule>
    <cfRule type="cellIs" dxfId="30" priority="8" operator="equal">
      <formula>"AM"</formula>
    </cfRule>
    <cfRule type="cellIs" dxfId="29" priority="9" operator="equal">
      <formula>"AS"</formula>
    </cfRule>
    <cfRule type="cellIs" dxfId="28" priority="10" operator="equal">
      <formula>"BS"</formula>
    </cfRule>
    <cfRule type="cellIs" dxfId="27" priority="11" operator="equal">
      <formula>"AL"</formula>
    </cfRule>
    <cfRule type="cellIs" dxfId="26" priority="12" operator="equal">
      <formula>"MM"</formula>
    </cfRule>
    <cfRule type="cellIs" dxfId="25" priority="13" operator="equal">
      <formula>"MS"</formula>
    </cfRule>
    <cfRule type="colorScale" priority="14">
      <colorScale>
        <cfvo type="formula" val="MS"/>
        <cfvo type="max"/>
        <color rgb="FFFF0000"/>
        <color rgb="FFFFEF9C"/>
      </colorScale>
    </cfRule>
  </conditionalFormatting>
  <conditionalFormatting sqref="AA12">
    <cfRule type="containsText" dxfId="24" priority="1" operator="containsText" text="RIESGO RESIDUAL LEVE">
      <formula>NOT(ISERROR(SEARCH("RIESGO RESIDUAL LEVE",AA12)))</formula>
    </cfRule>
    <cfRule type="containsText" dxfId="23" priority="3" operator="containsText" text="RIESGO RESIDUAL MODERADO">
      <formula>NOT(ISERROR(SEARCH("RIESGO RESIDUAL MODERADO",AA12)))</formula>
    </cfRule>
  </conditionalFormatting>
  <dataValidations count="9">
    <dataValidation type="list" allowBlank="1" showInputMessage="1" showErrorMessage="1" sqref="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IZ17:IZ19 IZ31:IZ34 SV31:SV34 ACR31:ACR34 AMN31:AMN34 AWJ31:AWJ34 BGF31:BGF34 BQB31:BQB34 BZX31:BZX34 CJT31:CJT34 CTP31:CTP34 DDL31:DDL34 DNH31:DNH34 DXD31:DXD34 EGZ31:EGZ34 EQV31:EQV34 FAR31:FAR34 FKN31:FKN34 FUJ31:FUJ34 GEF31:GEF34 GOB31:GOB34 GXX31:GXX34 HHT31:HHT34 HRP31:HRP34 IBL31:IBL34 ILH31:ILH34 IVD31:IVD34 JEZ31:JEZ34 JOV31:JOV34 JYR31:JYR34 KIN31:KIN34 KSJ31:KSJ34 LCF31:LCF34 LMB31:LMB34 LVX31:LVX34 MFT31:MFT34 MPP31:MPP34 MZL31:MZL34 NJH31:NJH34 NTD31:NTD34 OCZ31:OCZ34 OMV31:OMV34 OWR31:OWR34 PGN31:PGN34 PQJ31:PQJ34 QAF31:QAF34 QKB31:QKB34 QTX31:QTX34 RDT31:RDT34 RNP31:RNP34 RXL31:RXL34 SHH31:SHH34 SRD31:SRD34 TAZ31:TAZ34 TKV31:TKV34 TUR31:TUR34 UEN31:UEN34 UOJ31:UOJ34 UYF31:UYF34 VIB31:VIB34 VRX31:VRX34 WBT31:WBT34 WLP31:WLP34 WVL31:WVL34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17:D34">
      <formula1>OO</formula1>
    </dataValidation>
    <dataValidation allowBlank="1" showInputMessage="1" showErrorMessage="1" sqref="VIG14:VIL19 UYK14:UYP19 UOO14:UOT19 UES14:UEX19 TUW14:TVB19 TLA14:TLF19 TBE14:TBJ19 SRI14:SRN19 SHM14:SHR19 RXQ14:RXV19 RNU14:RNZ19 RDY14:RED19 QUC14:QUH19 QKG14:QKL19 QAK14:QAP19 PQO14:PQT19 PGS14:PGX19 OWW14:OXB19 ONA14:ONF19 ODE14:ODJ19 NTI14:NTN19 NJM14:NJR19 MZQ14:MZV19 MPU14:MPZ19 MFY14:MGD19 LWC14:LWH19 LMG14:LML19 LCK14:LCP19 KSO14:KST19 KIS14:KIX19 JYW14:JZB19 JPA14:JPF19 JFE14:JFJ19 IVI14:IVN19 ILM14:ILR19 IBQ14:IBV19 HRU14:HRZ19 HHY14:HID19 GYC14:GYH19 GOG14:GOL19 GEK14:GEP19 FUO14:FUT19 FKS14:FKX19 FAW14:FBB19 ERA14:ERF19 EHE14:EHJ19 DXI14:DXN19 DNM14:DNR19 DDQ14:DDV19 CTU14:CTZ19 CJY14:CKD19 CAC14:CAH19 BQG14:BQL19 BGK14:BGP19 AWO14:AWT19 AMS14:AMX19 ACW14:ADB19 TA14:TF19 WLU14:WLZ19 WVQ14:WVV19 JE14:JJ19 WBY14:WCD19 VSC14:VSH19 WVQ31:WVV34 WBY31:WCD34 VSC31:VSH34 VIG31:VIL34 UYK31:UYP34 UOO31:UOT34 UES31:UEX34 TUW31:TVB34 TLA31:TLF34 TBE31:TBJ34 SRI31:SRN34 SHM31:SHR34 RXQ31:RXV34 RNU31:RNZ34 RDY31:RED34 QUC31:QUH34 QKG31:QKL34 QAK31:QAP34 PQO31:PQT34 PGS31:PGX34 OWW31:OXB34 ONA31:ONF34 ODE31:ODJ34 NTI31:NTN34 NJM31:NJR34 MZQ31:MZV34 MPU31:MPZ34 MFY31:MGD34 LWC31:LWH34 LMG31:LML34 LCK31:LCP34 KSO31:KST34 KIS31:KIX34 JYW31:JZB34 JPA31:JPF34 JFE31:JFJ34 IVI31:IVN34 ILM31:ILR34 IBQ31:IBV34 HRU31:HRZ34 HHY31:HID34 GYC31:GYH34 GOG31:GOL34 GEK31:GEP34 FUO31:FUT34 FKS31:FKX34 FAW31:FBB34 ERA31:ERF34 EHE31:EHJ34 DXI31:DXN34 DNM31:DNR34 DDQ31:DDV34 CTU31:CTZ34 CJY31:CKD34 CAC31:CAH34 BQG31:BQL34 BGK31:BGP34 AWO31:AWT34 AMS31:AMX34 ACW31:ADB34 TA31:TF34 JE31:JJ34 WLU31:WLZ34 JE12:JJ12 TA12:TF12 ACW12:ADB12 AMS12:AMX12 AWO12:AWT12 BGK12:BGP12 BQG12:BQL12 CAC12:CAH12 CJY12:CKD12 CTU12:CTZ12 DDQ12:DDV12 DNM12:DNR12 DXI12:DXN12 EHE12:EHJ12 ERA12:ERF12 FAW12:FBB12 FKS12:FKX12 FUO12:FUT12 GEK12:GEP12 GOG12:GOL12 GYC12:GYH12 HHY12:HID12 HRU12:HRZ12 IBQ12:IBV12 ILM12:ILR12 IVI12:IVN12 JFE12:JFJ12 JPA12:JPF12 JYW12:JZB12 KIS12:KIX12 KSO12:KST12 LCK12:LCP12 LMG12:LML12 LWC12:LWH12 MFY12:MGD12 MPU12:MPZ12 MZQ12:MZV12 NJM12:NJR12 NTI12:NTN12 ODE12:ODJ12 ONA12:ONF12 OWW12:OXB12 PGS12:PGX12 PQO12:PQT12 QAK12:QAP12 QKG12:QKL12 QUC12:QUH12 RDY12:RED12 RNU12:RNZ12 RXQ12:RXV12 SHM12:SHR12 SRI12:SRN12 TBE12:TBJ12 TLA12:TLF12 TUW12:TVB12 UES12:UEX12 UOO12:UOT12 UYK12:UYP12 VIG12:VIL12 VSC12:VSH12 WBY12:WCD12 WLU12:WLZ12 WVQ12:WVV12 WBY26:WCD26 VSC26:VSH26 VIG26:VIL26 UYK26:UYP26 UOO26:UOT26 UES26:UEX26 TUW26:TVB26 TLA26:TLF26 TBE26:TBJ26 SRI26:SRN26 SHM26:SHR26 RXQ26:RXV26 RNU26:RNZ26 RDY26:RED26 QUC26:QUH26 QKG26:QKL26 QAK26:QAP26 PQO26:PQT26 PGS26:PGX26 OWW26:OXB26 ONA26:ONF26 ODE26:ODJ26 NTI26:NTN26 NJM26:NJR26 MZQ26:MZV26 MPU26:MPZ26 MFY26:MGD26 LWC26:LWH26 LMG26:LML26 LCK26:LCP26 KSO26:KST26 KIS26:KIX26 JYW26:JZB26 JPA26:JPF26 JFE26:JFJ26 IVI26:IVN26 ILM26:ILR26 IBQ26:IBV26 HRU26:HRZ26 HHY26:HID26 GYC26:GYH26 GOG26:GOL26 GEK26:GEP26 FUO26:FUT26 FKS26:FKX26 FAW26:FBB26 ERA26:ERF26 EHE26:EHJ26 DXI26:DXN26 DNM26:DNR26 DDQ26:DDV26 CTU26:CTZ26 CJY26:CKD26 CAC26:CAH26 BQG26:BQL26 BGK26:BGP26 AWO26:AWT26 AMS26:AMX26 ACW26:ADB26 TA26:TF26 JE26:JJ26 WLU26:WLZ26 WVQ26:WVV26 I11:N34"/>
    <dataValidation type="list" allowBlank="1" showInputMessage="1" showErrorMessage="1" sqref="VIV14:VIV19 UYZ14:UYZ19 UPD14:UPD19 UFH14:UFH19 TVL14:TVL19 TLP14:TLP19 TBT14:TBT19 SRX14:SRX19 SIB14:SIB19 RYF14:RYF19 ROJ14:ROJ19 REN14:REN19 QUR14:QUR19 QKV14:QKV19 QAZ14:QAZ19 PRD14:PRD19 PHH14:PHH19 OXL14:OXL19 ONP14:ONP19 ODT14:ODT19 NTX14:NTX19 NKB14:NKB19 NAF14:NAF19 MQJ14:MQJ19 MGN14:MGN19 LWR14:LWR19 LMV14:LMV19 LCZ14:LCZ19 KTD14:KTD19 KJH14:KJH19 JZL14:JZL19 JPP14:JPP19 JFT14:JFT19 IVX14:IVX19 IMB14:IMB19 ICF14:ICF19 HSJ14:HSJ19 HIN14:HIN19 GYR14:GYR19 GOV14:GOV19 GEZ14:GEZ19 FVD14:FVD19 FLH14:FLH19 FBL14:FBL19 ERP14:ERP19 EHT14:EHT19 DXX14:DXX19 DOB14:DOB19 DEF14:DEF19 CUJ14:CUJ19 CKN14:CKN19 CAR14:CAR19 BQV14:BQV19 BGZ14:BGZ19 AXD14:AXD19 ANH14:ANH19 ADL14:ADL19 TP14:TP19 WMJ14:WMJ19 WWF14:WWF19 JT14:JT19 WCN14:WCN19 VSR14:VSR19 WWF31:WWF34 WCN31:WCN34 VSR31:VSR34 VIV31:VIV34 UYZ31:UYZ34 UPD31:UPD34 UFH31:UFH34 TVL31:TVL34 TLP31:TLP34 TBT31:TBT34 SRX31:SRX34 SIB31:SIB34 RYF31:RYF34 ROJ31:ROJ34 REN31:REN34 QUR31:QUR34 QKV31:QKV34 QAZ31:QAZ34 PRD31:PRD34 PHH31:PHH34 OXL31:OXL34 ONP31:ONP34 ODT31:ODT34 NTX31:NTX34 NKB31:NKB34 NAF31:NAF34 MQJ31:MQJ34 MGN31:MGN34 LWR31:LWR34 LMV31:LMV34 LCZ31:LCZ34 KTD31:KTD34 KJH31:KJH34 JZL31:JZL34 JPP31:JPP34 JFT31:JFT34 IVX31:IVX34 IMB31:IMB34 ICF31:ICF34 HSJ31:HSJ34 HIN31:HIN34 GYR31:GYR34 GOV31:GOV34 GEZ31:GEZ34 FVD31:FVD34 FLH31:FLH34 FBL31:FBL34 ERP31:ERP34 EHT31:EHT34 DXX31:DXX34 DOB31:DOB34 DEF31:DEF34 CUJ31:CUJ34 CKN31:CKN34 CAR31:CAR34 BQV31:BQV34 BGZ31:BGZ34 AXD31:AXD34 ANH31:ANH34 ADL31:ADL34 TP31:TP34 JT31:JT34 WMJ31:WMJ34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WCN26 VSR26 VIV26 UYZ26 UPD26 UFH26 TVL26 TLP26 TBT26 SRX26 SIB26 RYF26 ROJ26 REN26 QUR26 QKV26 QAZ26 PRD26 PHH26 OXL26 ONP26 ODT26 NTX26 NKB26 NAF26 MQJ26 MGN26 LWR26 LMV26 LCZ26 KTD26 KJH26 JZL26 JPP26 JFT26 IVX26 IMB26 ICF26 HSJ26 HIN26 GYR26 GOV26 GEZ26 FVD26 FLH26 FBL26 ERP26 EHT26 DXX26 DOB26 DEF26 CUJ26 CKN26 CAR26 BQV26 BGZ26 AXD26 ANH26 ADL26 TP26 JT26 WMJ26 WWF26 X11:X34">
      <formula1>ACCIONES</formula1>
    </dataValidation>
    <dataValidation type="list" allowBlank="1" showInputMessage="1" showErrorMessage="1" sqref="VHZ14:VHZ19 UYD14:UYD19 UOH14:UOH19 UEL14:UEL19 TUP14:TUP19 TKT14:TKT19 TAX14:TAX19 SRB14:SRB19 SHF14:SHF19 RXJ14:RXJ19 RNN14:RNN19 RDR14:RDR19 QTV14:QTV19 QJZ14:QJZ19 QAD14:QAD19 PQH14:PQH19 PGL14:PGL19 OWP14:OWP19 OMT14:OMT19 OCX14:OCX19 NTB14:NTB19 NJF14:NJF19 MZJ14:MZJ19 MPN14:MPN19 MFR14:MFR19 LVV14:LVV19 LLZ14:LLZ19 LCD14:LCD19 KSH14:KSH19 KIL14:KIL19 JYP14:JYP19 JOT14:JOT19 JEX14:JEX19 IVB14:IVB19 ILF14:ILF19 IBJ14:IBJ19 HRN14:HRN19 HHR14:HHR19 GXV14:GXV19 GNZ14:GNZ19 GED14:GED19 FUH14:FUH19 FKL14:FKL19 FAP14:FAP19 EQT14:EQT19 EGX14:EGX19 DXB14:DXB19 DNF14:DNF19 DDJ14:DDJ19 CTN14:CTN19 CJR14:CJR19 BZV14:BZV19 BPZ14:BPZ19 BGD14:BGD19 AWH14:AWH19 AML14:AML19 ACP14:ACP19 ST14:ST19 WLN14:WLN19 WVJ14:WVJ19 IX14:IX19 WBR14:WBR19 VRV14:VRV19 WVJ31:WVJ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WLN31:WLN34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WLN26 WVJ26 B11:B34">
      <formula1>UNIDADES</formula1>
    </dataValidation>
    <dataValidation type="list" allowBlank="1" showInputMessage="1" showErrorMessage="1" sqref="VIA14:VIA19 UYE14:UYE19 UOI14:UOI19 UEM14:UEM19 TUQ14:TUQ19 TKU14:TKU19 TAY14:TAY19 SRC14:SRC19 SHG14:SHG19 RXK14:RXK19 RNO14:RNO19 RDS14:RDS19 QTW14:QTW19 QKA14:QKA19 QAE14:QAE19 PQI14:PQI19 PGM14:PGM19 OWQ14:OWQ19 OMU14:OMU19 OCY14:OCY19 NTC14:NTC19 NJG14:NJG19 MZK14:MZK19 MPO14:MPO19 MFS14:MFS19 LVW14:LVW19 LMA14:LMA19 LCE14:LCE19 KSI14:KSI19 KIM14:KIM19 JYQ14:JYQ19 JOU14:JOU19 JEY14:JEY19 IVC14:IVC19 ILG14:ILG19 IBK14:IBK19 HRO14:HRO19 HHS14:HHS19 GXW14:GXW19 GOA14:GOA19 GEE14:GEE19 FUI14:FUI19 FKM14:FKM19 FAQ14:FAQ19 EQU14:EQU19 EGY14:EGY19 DXC14:DXC19 DNG14:DNG19 DDK14:DDK19 CTO14:CTO19 CJS14:CJS19 BZW14:BZW19 BQA14:BQA19 BGE14:BGE19 AWI14:AWI19 AMM14:AMM19 ACQ14:ACQ19 SU14:SU19 WLO14:WLO19 WVK14:WVK19 IY14:IY19 WBS14:WBS19 VRW14:VRW19 WVK31:WVK34 WBS31:WBS34 VRW31:VRW34 VIA31:VIA34 UYE31:UYE34 UOI31:UOI34 UEM31:UEM34 TUQ31:TUQ34 TKU31:TKU34 TAY31:TAY34 SRC31:SRC34 SHG31:SHG34 RXK31:RXK34 RNO31:RNO34 RDS31:RDS34 QTW31:QTW34 QKA31:QKA34 QAE31:QAE34 PQI31:PQI34 PGM31:PGM34 OWQ31:OWQ34 OMU31:OMU34 OCY31:OCY34 NTC31:NTC34 NJG31:NJG34 MZK31:MZK34 MPO31:MPO34 MFS31:MFS34 LVW31:LVW34 LMA31:LMA34 LCE31:LCE34 KSI31:KSI34 KIM31:KIM34 JYQ31:JYQ34 JOU31:JOU34 JEY31:JEY34 IVC31:IVC34 ILG31:ILG34 IBK31:IBK34 HRO31:HRO34 HHS31:HHS34 GXW31:GXW34 GOA31:GOA34 GEE31:GEE34 FUI31:FUI34 FKM31:FKM34 FAQ31:FAQ34 EQU31:EQU34 EGY31:EGY34 DXC31:DXC34 DNG31:DNG34 DDK31:DDK34 CTO31:CTO34 CJS31:CJS34 BZW31:BZW34 BQA31:BQA34 BGE31:BGE34 AWI31:AWI34 AMM31:AMM34 ACQ31:ACQ34 SU31:SU34 IY31:IY34 WLO31:WLO34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WLO26 WVK26 C11:C34">
      <formula1>OEI</formula1>
    </dataValidation>
    <dataValidation type="list" allowBlank="1" showInputMessage="1" showErrorMessage="1" sqref="VIE14:VIE19 UYI14:UYI19 UOM14:UOM19 UEQ14:UEQ19 TUU14:TUU19 TKY14:TKY19 TBC14:TBC19 SRG14:SRG19 SHK14:SHK19 RXO14:RXO19 RNS14:RNS19 RDW14:RDW19 QUA14:QUA19 QKE14:QKE19 QAI14:QAI19 PQM14:PQM19 PGQ14:PGQ19 OWU14:OWU19 OMY14:OMY19 ODC14:ODC19 NTG14:NTG19 NJK14:NJK19 MZO14:MZO19 MPS14:MPS19 MFW14:MFW19 LWA14:LWA19 LME14:LME19 LCI14:LCI19 KSM14:KSM19 KIQ14:KIQ19 JYU14:JYU19 JOY14:JOY19 JFC14:JFC19 IVG14:IVG19 ILK14:ILK19 IBO14:IBO19 HRS14:HRS19 HHW14:HHW19 GYA14:GYA19 GOE14:GOE19 GEI14:GEI19 FUM14:FUM19 FKQ14:FKQ19 FAU14:FAU19 EQY14:EQY19 EHC14:EHC19 DXG14:DXG19 DNK14:DNK19 DDO14:DDO19 CTS14:CTS19 CJW14:CJW19 CAA14:CAA19 BQE14:BQE19 BGI14:BGI19 AWM14:AWM19 AMQ14:AMQ19 ACU14:ACU19 SY14:SY19 WLS14:WLS19 WVO14:WVO19 JC14:JC19 WBW14:WBW19 VSA14:VSA19 WVO31:WVO34 WBW31:WBW34 VSA31:VSA34 VIE31:VIE34 UYI31:UYI34 UOM31:UOM34 UEQ31:UEQ34 TUU31:TUU34 TKY31:TKY34 TBC31:TBC34 SRG31:SRG34 SHK31:SHK34 RXO31:RXO34 RNS31:RNS34 RDW31:RDW34 QUA31:QUA34 QKE31:QKE34 QAI31:QAI34 PQM31:PQM34 PGQ31:PGQ34 OWU31:OWU34 OMY31:OMY34 ODC31:ODC34 NTG31:NTG34 NJK31:NJK34 MZO31:MZO34 MPS31:MPS34 MFW31:MFW34 LWA31:LWA34 LME31:LME34 LCI31:LCI34 KSM31:KSM34 KIQ31:KIQ34 JYU31:JYU34 JOY31:JOY34 JFC31:JFC34 IVG31:IVG34 ILK31:ILK34 IBO31:IBO34 HRS31:HRS34 HHW31:HHW34 GYA31:GYA34 GOE31:GOE34 GEI31:GEI34 FUM31:FUM34 FKQ31:FKQ34 FAU31:FAU34 EQY31:EQY34 EHC31:EHC34 DXG31:DXG34 DNK31:DNK34 DDO31:DDO34 CTS31:CTS34 CJW31:CJW34 CAA31:CAA34 BQE31:BQE34 BGI31:BGI34 AWM31:AWM34 AMQ31:AMQ34 ACU31:ACU34 SY31:SY34 JC31:JC34 WLS31:WLS34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WLS26 WVO26 G11:G34">
      <formula1>Clasificacion_GPR</formula1>
    </dataValidation>
    <dataValidation type="list" allowBlank="1" showInputMessage="1" showErrorMessage="1" sqref="VIF14:VIF19 UYJ14:UYJ19 UON14:UON19 UER14:UER19 TUV14:TUV19 TKZ14:TKZ19 TBD14:TBD19 SRH14:SRH19 SHL14:SHL19 RXP14:RXP19 RNT14:RNT19 RDX14:RDX19 QUB14:QUB19 QKF14:QKF19 QAJ14:QAJ19 PQN14:PQN19 PGR14:PGR19 OWV14:OWV19 OMZ14:OMZ19 ODD14:ODD19 NTH14:NTH19 NJL14:NJL19 MZP14:MZP19 MPT14:MPT19 MFX14:MFX19 LWB14:LWB19 LMF14:LMF19 LCJ14:LCJ19 KSN14:KSN19 KIR14:KIR19 JYV14:JYV19 JOZ14:JOZ19 JFD14:JFD19 IVH14:IVH19 ILL14:ILL19 IBP14:IBP19 HRT14:HRT19 HHX14:HHX19 GYB14:GYB19 GOF14:GOF19 GEJ14:GEJ19 FUN14:FUN19 FKR14:FKR19 FAV14:FAV19 EQZ14:EQZ19 EHD14:EHD19 DXH14:DXH19 DNL14:DNL19 DDP14:DDP19 CTT14:CTT19 CJX14:CJX19 CAB14:CAB19 BQF14:BQF19 BGJ14:BGJ19 AWN14:AWN19 AMR14:AMR19 ACV14:ACV19 SZ14:SZ19 WLT14:WLT19 WVP14:WVP19 JD14:JD19 WBX14:WBX19 VSB14:VSB19 WVP31:WVP34 WBX31:WBX34 VSB31:VSB34 VIF31:VIF34 UYJ31:UYJ34 UON31:UON34 UER31:UER34 TUV31:TUV34 TKZ31:TKZ34 TBD31:TBD34 SRH31:SRH34 SHL31:SHL34 RXP31:RXP34 RNT31:RNT34 RDX31:RDX34 QUB31:QUB34 QKF31:QKF34 QAJ31:QAJ34 PQN31:PQN34 PGR31:PGR34 OWV31:OWV34 OMZ31:OMZ34 ODD31:ODD34 NTH31:NTH34 NJL31:NJL34 MZP31:MZP34 MPT31:MPT34 MFX31:MFX34 LWB31:LWB34 LMF31:LMF34 LCJ31:LCJ34 KSN31:KSN34 KIR31:KIR34 JYV31:JYV34 JOZ31:JOZ34 JFD31:JFD34 IVH31:IVH34 ILL31:ILL34 IBP31:IBP34 HRT31:HRT34 HHX31:HHX34 GYB31:GYB34 GOF31:GOF34 GEJ31:GEJ34 FUN31:FUN34 FKR31:FKR34 FAV31:FAV34 EQZ31:EQZ34 EHD31:EHD34 DXH31:DXH34 DNL31:DNL34 DDP31:DDP34 CTT31:CTT34 CJX31:CJX34 CAB31:CAB34 BQF31:BQF34 BGJ31:BGJ34 AWN31:AWN34 AMR31:AMR34 ACV31:ACV34 SZ31:SZ34 JD31:JD34 WLT31:WLT34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WBX26 VSB26 VIF26 UYJ26 UON26 UER26 TUV26 TKZ26 TBD26 SRH26 SHL26 RXP26 RNT26 RDX26 QUB26 QKF26 QAJ26 PQN26 PGR26 OWV26 OMZ26 ODD26 NTH26 NJL26 MZP26 MPT26 MFX26 LWB26 LMF26 LCJ26 KSN26 KIR26 JYV26 JOZ26 JFD26 IVH26 ILL26 IBP26 HRT26 HHX26 GYB26 GOF26 GEJ26 FUN26 FKR26 FAV26 EQZ26 EHD26 DXH26 DNL26 DDP26 CTT26 CJX26 CAB26 BQF26 BGJ26 AWN26 AMR26 ACV26 SZ26 JD26 WLT26 WVP26 H11:H34">
      <formula1>Factores</formula1>
    </dataValidation>
    <dataValidation type="list" allowBlank="1" showInputMessage="1" showErrorMessage="1" sqref="VIQ14:VIQ19 UYU14:UYU19 UOY14:UOY19 UFC14:UFC19 TVG14:TVG19 TLK14:TLK19 TBO14:TBO19 SRS14:SRS19 SHW14:SHW19 RYA14:RYA19 ROE14:ROE19 REI14:REI19 QUM14:QUM19 QKQ14:QKQ19 QAU14:QAU19 PQY14:PQY19 PHC14:PHC19 OXG14:OXG19 ONK14:ONK19 ODO14:ODO19 NTS14:NTS19 NJW14:NJW19 NAA14:NAA19 MQE14:MQE19 MGI14:MGI19 LWM14:LWM19 LMQ14:LMQ19 LCU14:LCU19 KSY14:KSY19 KJC14:KJC19 JZG14:JZG19 JPK14:JPK19 JFO14:JFO19 IVS14:IVS19 ILW14:ILW19 ICA14:ICA19 HSE14:HSE19 HII14:HII19 GYM14:GYM19 GOQ14:GOQ19 GEU14:GEU19 FUY14:FUY19 FLC14:FLC19 FBG14:FBG19 ERK14:ERK19 EHO14:EHO19 DXS14:DXS19 DNW14:DNW19 DEA14:DEA19 CUE14:CUE19 CKI14:CKI19 CAM14:CAM19 BQQ14:BQQ19 BGU14:BGU19 AWY14:AWY19 ANC14:ANC19 ADG14:ADG19 TK14:TK19 WME14:WME19 WWA14:WWA19 JO14:JO19 WCI14:WCI19 VSM14:VSM19 WWA31:WWA34 WCI31:WCI34 VSM31:VSM34 VIQ31:VIQ34 UYU31:UYU34 UOY31:UOY34 UFC31:UFC34 TVG31:TVG34 TLK31:TLK34 TBO31:TBO34 SRS31:SRS34 SHW31:SHW34 RYA31:RYA34 ROE31:ROE34 REI31:REI34 QUM31:QUM34 QKQ31:QKQ34 QAU31:QAU34 PQY31:PQY34 PHC31:PHC34 OXG31:OXG34 ONK31:ONK34 ODO31:ODO34 NTS31:NTS34 NJW31:NJW34 NAA31:NAA34 MQE31:MQE34 MGI31:MGI34 LWM31:LWM34 LMQ31:LMQ34 LCU31:LCU34 KSY31:KSY34 KJC31:KJC34 JZG31:JZG34 JPK31:JPK34 JFO31:JFO34 IVS31:IVS34 ILW31:ILW34 ICA31:ICA34 HSE31:HSE34 HII31:HII34 GYM31:GYM34 GOQ31:GOQ34 GEU31:GEU34 FUY31:FUY34 FLC31:FLC34 FBG31:FBG34 ERK31:ERK34 EHO31:EHO34 DXS31:DXS34 DNW31:DNW34 DEA31:DEA34 CUE31:CUE34 CKI31:CKI34 CAM31:CAM34 BQQ31:BQQ34 BGU31:BGU34 AWY31:AWY34 ANC31:ANC34 ADG31:ADG34 TK31:TK34 JO31:JO34 WME31:WME34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WCI26 VSM26 VIQ26 UYU26 UOY26 UFC26 TVG26 TLK26 TBO26 SRS26 SHW26 RYA26 ROE26 REI26 QUM26 QKQ26 QAU26 PQY26 PHC26 OXG26 ONK26 ODO26 NTS26 NJW26 NAA26 MQE26 MGI26 LWM26 LMQ26 LCU26 KSY26 KJC26 JZG26 JPK26 JFO26 IVS26 ILW26 ICA26 HSE26 HII26 GYM26 GOQ26 GEU26 FUY26 FLC26 FBG26 ERK26 EHO26 DXS26 DNW26 DEA26 CUE26 CKI26 CAM26 BQQ26 BGU26 AWY26 ANC26 ADG26 TK26 JO26 WME26 WWA26 S11:S34">
      <formula1>Estado_AC</formula1>
    </dataValidation>
    <dataValidation type="list" allowBlank="1" showInputMessage="1" showErrorMessage="1" sqref="VIX14:VIX19 UZB14:UZB19 UPF14:UPF19 UFJ14:UFJ19 TVN14:TVN19 TLR14:TLR19 TBV14:TBV19 SRZ14:SRZ19 SID14:SID19 RYH14:RYH19 ROL14:ROL19 REP14:REP19 QUT14:QUT19 QKX14:QKX19 QBB14:QBB19 PRF14:PRF19 PHJ14:PHJ19 OXN14:OXN19 ONR14:ONR19 ODV14:ODV19 NTZ14:NTZ19 NKD14:NKD19 NAH14:NAH19 MQL14:MQL19 MGP14:MGP19 LWT14:LWT19 LMX14:LMX19 LDB14:LDB19 KTF14:KTF19 KJJ14:KJJ19 JZN14:JZN19 JPR14:JPR19 JFV14:JFV19 IVZ14:IVZ19 IMD14:IMD19 ICH14:ICH19 HSL14:HSL19 HIP14:HIP19 GYT14:GYT19 GOX14:GOX19 GFB14:GFB19 FVF14:FVF19 FLJ14:FLJ19 FBN14:FBN19 ERR14:ERR19 EHV14:EHV19 DXZ14:DXZ19 DOD14:DOD19 DEH14:DEH19 CUL14:CUL19 CKP14:CKP19 CAT14:CAT19 BQX14:BQX19 BHB14:BHB19 AXF14:AXF19 ANJ14:ANJ19 ADN14:ADN19 TR14:TR19 WML14:WML19 WWH14:WWH19 JV14:JV19 WCP14:WCP19 VST14:VST19 WWH31:WWH34 WCP31:WCP34 VST31:VST34 VIX31:VIX34 UZB31:UZB34 UPF31:UPF34 UFJ31:UFJ34 TVN31:TVN34 TLR31:TLR34 TBV31:TBV34 SRZ31:SRZ34 SID31:SID34 RYH31:RYH34 ROL31:ROL34 REP31:REP34 QUT31:QUT34 QKX31:QKX34 QBB31:QBB34 PRF31:PRF34 PHJ31:PHJ34 OXN31:OXN34 ONR31:ONR34 ODV31:ODV34 NTZ31:NTZ34 NKD31:NKD34 NAH31:NAH34 MQL31:MQL34 MGP31:MGP34 LWT31:LWT34 LMX31:LMX34 LDB31:LDB34 KTF31:KTF34 KJJ31:KJJ34 JZN31:JZN34 JPR31:JPR34 JFV31:JFV34 IVZ31:IVZ34 IMD31:IMD34 ICH31:ICH34 HSL31:HSL34 HIP31:HIP34 GYT31:GYT34 GOX31:GOX34 GFB31:GFB34 FVF31:FVF34 FLJ31:FLJ34 FBN31:FBN34 ERR31:ERR34 EHV31:EHV34 DXZ31:DXZ34 DOD31:DOD34 DEH31:DEH34 CUL31:CUL34 CKP31:CKP34 CAT31:CAT34 BQX31:BQX34 BHB31:BHB34 AXF31:AXF34 ANJ31:ANJ34 ADN31:ADN34 TR31:TR34 JV31:JV34 WML31:WML34 JV12 TR12 ADN12 ANJ12 AXF12 BHB12 BQX12 CAT12 CKP12 CUL12 DEH12 DOD12 DXZ12 EHV12 ERR12 FBN12 FLJ12 FVF12 GFB12 GOX12 GYT12 HIP12 HSL12 ICH12 IMD12 IVZ12 JFV12 JPR12 JZN12 KJJ12 KTF12 LDB12 LMX12 LWT12 MGP12 MQL12 NAH12 NKD12 NTZ12 ODV12 ONR12 OXN12 PHJ12 PRF12 QBB12 QKX12 QUT12 REP12 ROL12 RYH12 SID12 SRZ12 TBV12 TLR12 TVN12 UFJ12 UPF12 UZB12 VIX12 VST12 WCP12 WML12 WWH12 WCP26 VST26 VIX26 UZB26 UPF26 UFJ26 TVN26 TLR26 TBV26 SRZ26 SID26 RYH26 ROL26 REP26 QUT26 QKX26 QBB26 PRF26 PHJ26 OXN26 ONR26 ODV26 NTZ26 NKD26 NAH26 MQL26 MGP26 LWT26 LMX26 LDB26 KTF26 KJJ26 JZN26 JPR26 JFV26 IVZ26 IMD26 ICH26 HSL26 HIP26 GYT26 GOX26 GFB26 FVF26 FLJ26 FBN26 ERR26 EHV26 DXZ26 DOD26 DEH26 CUL26 CKP26 CAT26 BQX26 BHB26 AXF26 ANJ26 ADN26 TR26 JV26 WML26 WWH26 Z11:Z34">
      <formula1>NIVEL_CONTROL</formula1>
    </dataValidation>
  </dataValidations>
  <printOptions horizontalCentered="1" verticalCentered="1"/>
  <pageMargins left="0.19685039370078741" right="0.19685039370078741" top="0.39370078740157483" bottom="0.39370078740157483" header="0" footer="0"/>
  <pageSetup paperSize="9" scale="80" orientation="landscape" r:id="rId1"/>
  <colBreaks count="1" manualBreakCount="1">
    <brk id="11" max="337"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476" operator="containsText" id="{1DB43D46-7677-4424-995F-9BCDE9049C62}">
            <xm:f>NOT(ISERROR(SEARCH("RIESGO RESIDUAL SIgnIFICATIVO",AA21)))</xm:f>
            <xm:f>"RIESGO RESIDUAL SIgnIFICATIVO"</xm:f>
            <x14:dxf>
              <fill>
                <patternFill>
                  <bgColor rgb="FFFF0000"/>
                </patternFill>
              </fill>
            </x14:dxf>
          </x14:cfRule>
          <xm:sqref>AA30 AA21</xm:sqref>
        </x14:conditionalFormatting>
        <x14:conditionalFormatting xmlns:xm="http://schemas.microsoft.com/office/excel/2006/main">
          <x14:cfRule type="containsText" priority="3148" operator="containsText" id="{23FDDCE4-6B60-4E23-B430-DD6DC11D753C}">
            <xm:f>NOT(ISERROR(SEARCH("RIESGO RESIDUAL SIgnIFICATIVO",AA20)))</xm:f>
            <xm:f>"RIESGO RESIDUAL SIgnIFICATIVO"</xm:f>
            <x14:dxf>
              <fill>
                <patternFill>
                  <bgColor rgb="FFFF0000"/>
                </patternFill>
              </fill>
            </x14:dxf>
          </x14:cfRule>
          <xm:sqref>AA20</xm:sqref>
        </x14:conditionalFormatting>
        <x14:conditionalFormatting xmlns:xm="http://schemas.microsoft.com/office/excel/2006/main">
          <x14:cfRule type="containsText" priority="3021" operator="containsText" id="{71F9779E-B768-4098-A3D0-54304C4EB41A}">
            <xm:f>NOT(ISERROR(SEARCH("RIESGO RESIDUAL SIgnIFICATIVO",AA23)))</xm:f>
            <xm:f>"RIESGO RESIDUAL SIgnIFICATIVO"</xm:f>
            <x14:dxf>
              <fill>
                <patternFill>
                  <bgColor rgb="FFFF0000"/>
                </patternFill>
              </fill>
            </x14:dxf>
          </x14:cfRule>
          <xm:sqref>AA23</xm:sqref>
        </x14:conditionalFormatting>
        <x14:conditionalFormatting xmlns:xm="http://schemas.microsoft.com/office/excel/2006/main">
          <x14:cfRule type="containsText" priority="2030" operator="containsText" id="{3C8474B1-68A7-4C9C-B76D-DF9ED04CECE2}">
            <xm:f>NOT(ISERROR(SEARCH("RIESGO RESIDUAL SIgnIFICATIVO",AA31)))</xm:f>
            <xm:f>"RIESGO RESIDUAL SIgnIFICATIVO"</xm:f>
            <x14:dxf>
              <fill>
                <patternFill>
                  <bgColor rgb="FFFF0000"/>
                </patternFill>
              </fill>
            </x14:dxf>
          </x14:cfRule>
          <xm:sqref>AA31</xm:sqref>
        </x14:conditionalFormatting>
        <x14:conditionalFormatting xmlns:xm="http://schemas.microsoft.com/office/excel/2006/main">
          <x14:cfRule type="containsText" priority="2018" operator="containsText" id="{13A94E3B-07A5-4C67-8DB1-4C9352C5B7E9}">
            <xm:f>NOT(ISERROR(SEARCH("RIESGO RESIDUAL SIgnIFICATIVO",AA34)))</xm:f>
            <xm:f>"RIESGO RESIDUAL SIgnIFICATIVO"</xm:f>
            <x14:dxf>
              <fill>
                <patternFill>
                  <bgColor rgb="FFFF0000"/>
                </patternFill>
              </fill>
            </x14:dxf>
          </x14:cfRule>
          <xm:sqref>AA34</xm:sqref>
        </x14:conditionalFormatting>
        <x14:conditionalFormatting xmlns:xm="http://schemas.microsoft.com/office/excel/2006/main">
          <x14:cfRule type="containsText" priority="2015" operator="containsText" id="{87103AF7-C4DA-424C-BD38-A55C545F8978}">
            <xm:f>NOT(ISERROR(SEARCH("RIESGO RESIDUAL SIgnIFICATIVO",AA32)))</xm:f>
            <xm:f>"RIESGO RESIDUAL SIgnIFICATIVO"</xm:f>
            <x14:dxf>
              <fill>
                <patternFill>
                  <bgColor rgb="FFFF0000"/>
                </patternFill>
              </fill>
            </x14:dxf>
          </x14:cfRule>
          <xm:sqref>AA32</xm:sqref>
        </x14:conditionalFormatting>
        <x14:conditionalFormatting xmlns:xm="http://schemas.microsoft.com/office/excel/2006/main">
          <x14:cfRule type="containsText" priority="2012" operator="containsText" id="{4C61830F-B79D-48F9-B838-DF3E4623F5B5}">
            <xm:f>NOT(ISERROR(SEARCH("RIESGO RESIDUAL SIgnIFICATIVO",AA33)))</xm:f>
            <xm:f>"RIESGO RESIDUAL SIgnIFICATIVO"</xm:f>
            <x14:dxf>
              <fill>
                <patternFill>
                  <bgColor rgb="FFFF0000"/>
                </patternFill>
              </fill>
            </x14:dxf>
          </x14:cfRule>
          <xm:sqref>AA33</xm:sqref>
        </x14:conditionalFormatting>
        <x14:conditionalFormatting xmlns:xm="http://schemas.microsoft.com/office/excel/2006/main">
          <x14:cfRule type="containsText" priority="2009" operator="containsText" id="{1441158F-1B93-4098-9E65-80BF13FAD8C7}">
            <xm:f>NOT(ISERROR(SEARCH("RIESGO RESIDUAL SIgnIFICATIVO",AA16)))</xm:f>
            <xm:f>"RIESGO RESIDUAL SIgnIFICATIVO"</xm:f>
            <x14:dxf>
              <fill>
                <patternFill>
                  <bgColor rgb="FFFF0000"/>
                </patternFill>
              </fill>
            </x14:dxf>
          </x14:cfRule>
          <xm:sqref>AA16</xm:sqref>
        </x14:conditionalFormatting>
        <x14:conditionalFormatting xmlns:xm="http://schemas.microsoft.com/office/excel/2006/main">
          <x14:cfRule type="containsText" priority="2006" operator="containsText" id="{3A9CECEA-5DD1-44F3-8B48-F691E2D8FE98}">
            <xm:f>NOT(ISERROR(SEARCH("RIESGO RESIDUAL SIgnIFICATIVO",AA25)))</xm:f>
            <xm:f>"RIESGO RESIDUAL SIgnIFICATIVO"</xm:f>
            <x14:dxf>
              <fill>
                <patternFill>
                  <bgColor rgb="FFFF0000"/>
                </patternFill>
              </fill>
            </x14:dxf>
          </x14:cfRule>
          <xm:sqref>AA25</xm:sqref>
        </x14:conditionalFormatting>
        <x14:conditionalFormatting xmlns:xm="http://schemas.microsoft.com/office/excel/2006/main">
          <x14:cfRule type="containsText" priority="1737" operator="containsText" id="{00FC45F3-FD6D-45C7-8F72-EED7913DF490}">
            <xm:f>NOT(ISERROR(SEARCH("RIESGO RESIDUAL SIgnIFICATIVO",AA17)))</xm:f>
            <xm:f>"RIESGO RESIDUAL SIgnIFICATIVO"</xm:f>
            <x14:dxf>
              <fill>
                <patternFill>
                  <bgColor rgb="FFFF0000"/>
                </patternFill>
              </fill>
            </x14:dxf>
          </x14:cfRule>
          <xm:sqref>AA17</xm:sqref>
        </x14:conditionalFormatting>
        <x14:conditionalFormatting xmlns:xm="http://schemas.microsoft.com/office/excel/2006/main">
          <x14:cfRule type="containsText" priority="1734" operator="containsText" id="{544E329B-204A-40F8-B6B1-EAB619E98766}">
            <xm:f>NOT(ISERROR(SEARCH("RIESGO RESIDUAL SIgnIFICATIVO",AA18)))</xm:f>
            <xm:f>"RIESGO RESIDUAL SIgnIFICATIVO"</xm:f>
            <x14:dxf>
              <fill>
                <patternFill>
                  <bgColor rgb="FFFF0000"/>
                </patternFill>
              </fill>
            </x14:dxf>
          </x14:cfRule>
          <xm:sqref>AA18</xm:sqref>
        </x14:conditionalFormatting>
        <x14:conditionalFormatting xmlns:xm="http://schemas.microsoft.com/office/excel/2006/main">
          <x14:cfRule type="containsText" priority="1642" operator="containsText" id="{402D6A7C-4CAB-44E9-B189-258BAFA9B193}">
            <xm:f>NOT(ISERROR(SEARCH("RIESGO RESIDUAL SIgnIFICATIVO",AA19)))</xm:f>
            <xm:f>"RIESGO RESIDUAL SIgnIFICATIVO"</xm:f>
            <x14:dxf>
              <fill>
                <patternFill>
                  <bgColor rgb="FFFF0000"/>
                </patternFill>
              </fill>
            </x14:dxf>
          </x14:cfRule>
          <xm:sqref>AA19</xm:sqref>
        </x14:conditionalFormatting>
        <x14:conditionalFormatting xmlns:xm="http://schemas.microsoft.com/office/excel/2006/main">
          <x14:cfRule type="containsText" priority="1281" operator="containsText" id="{3E8D71D6-C8B6-4574-8526-84C136D3AF62}">
            <xm:f>NOT(ISERROR(SEARCH("RIESGO RESIDUAL SIgnIFICATIVO",AA22)))</xm:f>
            <xm:f>"RIESGO RESIDUAL SIgnIFICATIVO"</xm:f>
            <x14:dxf>
              <fill>
                <patternFill>
                  <bgColor rgb="FFFF0000"/>
                </patternFill>
              </fill>
            </x14:dxf>
          </x14:cfRule>
          <xm:sqref>AA22</xm:sqref>
        </x14:conditionalFormatting>
        <x14:conditionalFormatting xmlns:xm="http://schemas.microsoft.com/office/excel/2006/main">
          <x14:cfRule type="containsText" priority="1125" operator="containsText" id="{4DD1C64E-E1DC-4247-A248-253C419260D9}">
            <xm:f>NOT(ISERROR(SEARCH("RIESGO RESIDUAL SIgnIFICATIVO",AA14)))</xm:f>
            <xm:f>"RIESGO RESIDUAL SIgnIFICATIVO"</xm:f>
            <x14:dxf>
              <fill>
                <patternFill>
                  <bgColor rgb="FFFF0000"/>
                </patternFill>
              </fill>
            </x14:dxf>
          </x14:cfRule>
          <xm:sqref>AA14</xm:sqref>
        </x14:conditionalFormatting>
        <x14:conditionalFormatting xmlns:xm="http://schemas.microsoft.com/office/excel/2006/main">
          <x14:cfRule type="containsText" priority="1077" operator="containsText" id="{870A09CE-A893-4E93-BCE1-F1B20DE6A4F5}">
            <xm:f>NOT(ISERROR(SEARCH("RIESGO RESIDUAL SIgnIFICATIVO",AA13)))</xm:f>
            <xm:f>"RIESGO RESIDUAL SIgnIFICATIVO"</xm:f>
            <x14:dxf>
              <fill>
                <patternFill>
                  <bgColor rgb="FFFF0000"/>
                </patternFill>
              </fill>
            </x14:dxf>
          </x14:cfRule>
          <xm:sqref>AA13</xm:sqref>
        </x14:conditionalFormatting>
        <x14:conditionalFormatting xmlns:xm="http://schemas.microsoft.com/office/excel/2006/main">
          <x14:cfRule type="containsText" priority="979" operator="containsText" id="{BF5AE275-41B9-45BF-80F9-5922C0431EFC}">
            <xm:f>NOT(ISERROR(SEARCH("RIESGO RESIDUAL SIgnIFICATIVO",AA15)))</xm:f>
            <xm:f>"RIESGO RESIDUAL SIgnIFICATIVO"</xm:f>
            <x14:dxf>
              <fill>
                <patternFill>
                  <bgColor rgb="FFFF0000"/>
                </patternFill>
              </fill>
            </x14:dxf>
          </x14:cfRule>
          <xm:sqref>AA15</xm:sqref>
        </x14:conditionalFormatting>
        <x14:conditionalFormatting xmlns:xm="http://schemas.microsoft.com/office/excel/2006/main">
          <x14:cfRule type="containsText" priority="785" operator="containsText" id="{ABF67EF7-0BC7-4E90-A717-109425DF5D22}">
            <xm:f>NOT(ISERROR(SEARCH("RIESGO RESIDUAL SIgnIFICATIVO",AA11)))</xm:f>
            <xm:f>"RIESGO RESIDUAL SIgnIFICATIVO"</xm:f>
            <x14:dxf>
              <fill>
                <patternFill>
                  <bgColor rgb="FFFF0000"/>
                </patternFill>
              </fill>
            </x14:dxf>
          </x14:cfRule>
          <xm:sqref>AA11</xm:sqref>
        </x14:conditionalFormatting>
        <x14:conditionalFormatting xmlns:xm="http://schemas.microsoft.com/office/excel/2006/main">
          <x14:cfRule type="containsText" priority="680" operator="containsText" id="{DBB74253-1E4D-4320-B5BD-62DD327F4F10}">
            <xm:f>NOT(ISERROR(SEARCH("RIESGO RESIDUAL SIgnIFICATIVO",AA24)))</xm:f>
            <xm:f>"RIESGO RESIDUAL SIgnIFICATIVO"</xm:f>
            <x14:dxf>
              <fill>
                <patternFill>
                  <bgColor rgb="FFFF0000"/>
                </patternFill>
              </fill>
            </x14:dxf>
          </x14:cfRule>
          <xm:sqref>AA24</xm:sqref>
        </x14:conditionalFormatting>
        <x14:conditionalFormatting xmlns:xm="http://schemas.microsoft.com/office/excel/2006/main">
          <x14:cfRule type="containsText" priority="486" operator="containsText" id="{FB2C9A18-9519-4DB8-BA8E-3131283A7169}">
            <xm:f>NOT(ISERROR(SEARCH("RIESGO RESIDUAL SIgnIFICATIVO",AA26)))</xm:f>
            <xm:f>"RIESGO RESIDUAL SIgnIFICATIVO"</xm:f>
            <x14:dxf>
              <fill>
                <patternFill>
                  <bgColor rgb="FFFF0000"/>
                </patternFill>
              </fill>
            </x14:dxf>
          </x14:cfRule>
          <xm:sqref>AA26</xm:sqref>
        </x14:conditionalFormatting>
        <x14:conditionalFormatting xmlns:xm="http://schemas.microsoft.com/office/excel/2006/main">
          <x14:cfRule type="containsText" priority="446" operator="containsText" id="{E80B1834-BC62-4171-8134-FB09645CDF68}">
            <xm:f>NOT(ISERROR(SEARCH("RIESGO RESIDUAL SIgnIFICATIVO",AA27)))</xm:f>
            <xm:f>"RIESGO RESIDUAL SIgnIFICATIVO"</xm:f>
            <x14:dxf>
              <fill>
                <patternFill>
                  <bgColor rgb="FFFF0000"/>
                </patternFill>
              </fill>
            </x14:dxf>
          </x14:cfRule>
          <xm:sqref>AA27</xm:sqref>
        </x14:conditionalFormatting>
        <x14:conditionalFormatting xmlns:xm="http://schemas.microsoft.com/office/excel/2006/main">
          <x14:cfRule type="containsText" priority="345" operator="containsText" id="{9336A2B0-F183-4444-A516-1CAE7535BBFD}">
            <xm:f>NOT(ISERROR(SEARCH("RIESGO RESIDUAL SIgnIFICATIVO",AA28)))</xm:f>
            <xm:f>"RIESGO RESIDUAL SIgnIFICATIVO"</xm:f>
            <x14:dxf>
              <fill>
                <patternFill>
                  <bgColor rgb="FFFF0000"/>
                </patternFill>
              </fill>
            </x14:dxf>
          </x14:cfRule>
          <xm:sqref>AA28</xm:sqref>
        </x14:conditionalFormatting>
        <x14:conditionalFormatting xmlns:xm="http://schemas.microsoft.com/office/excel/2006/main">
          <x14:cfRule type="containsText" priority="255" operator="containsText" id="{D4AA0F5E-1FAF-4178-9F4C-FC2184589EE7}">
            <xm:f>NOT(ISERROR(SEARCH("RIESGO RESIDUAL SIgnIFICATIVO",AA29)))</xm:f>
            <xm:f>"RIESGO RESIDUAL SIgnIFICATIVO"</xm:f>
            <x14:dxf>
              <fill>
                <patternFill>
                  <bgColor rgb="FFFF0000"/>
                </patternFill>
              </fill>
            </x14:dxf>
          </x14:cfRule>
          <xm:sqref>AA29</xm:sqref>
        </x14:conditionalFormatting>
        <x14:conditionalFormatting xmlns:xm="http://schemas.microsoft.com/office/excel/2006/main">
          <x14:cfRule type="containsText" priority="2" operator="containsText" id="{D5F277B4-C4A3-42EC-AC6A-27B0FC828969}">
            <xm:f>NOT(ISERROR(SEARCH("RIESGO RESIDUAL SIgnIFICATIVO",AA12)))</xm:f>
            <xm:f>"RIESGO RESIDUAL SIgnIFICATIVO"</xm:f>
            <x14:dxf>
              <fill>
                <patternFill>
                  <bgColor rgb="FFFF0000"/>
                </patternFill>
              </fill>
            </x14:dxf>
          </x14:cfRule>
          <xm:sqref>AA12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'Inf. STECSDI'!$L$3:$L$7</xm:f>
          </x14:formula1>
          <xm:sqref>E14:E21 E11:E12 E23:E34</xm:sqref>
        </x14:dataValidation>
        <x14:dataValidation type="list" allowBlank="1" showInputMessage="1" showErrorMessage="1">
          <x14:formula1>
            <xm:f>'\\192.168.4.219\planificacion_estrategica\1. GESTIÓN PLANIFICACIÓN\17. PLAN RIESGOS\2024\2. Matrices remitidas por áreas\DFI\[1.1 Anexo 3 MATRIZ_ADMINISTRACION_RIESGO-2024vf_DFI_Oct2024.xlsx]Inf. STECSDI'!#REF!</xm:f>
          </x14:formula1>
          <xm:sqref>E22</xm:sqref>
        </x14:dataValidation>
        <x14:dataValidation type="list" allowBlank="1" showInputMessage="1" showErrorMessage="1">
          <x14:formula1>
            <xm:f>'\\192.168.4.219\planificacion_estrategica\1. GESTIÓN PLANIFICACIÓN\17. PLAN RIESGOS\2024\2. Matrices remitidas por áreas\ICF\[1. Anexo 3 MATRIZ_ADMINISTRACION_RIESGO-2024 PICF.xlsx]Inf. STECSDI'!#REF!</xm:f>
          </x14:formula1>
          <xm:sqref>E13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16</vt:i4>
      </vt:variant>
    </vt:vector>
  </HeadingPairs>
  <TitlesOfParts>
    <vt:vector size="18" baseType="lpstr">
      <vt:lpstr>Inf. STECSDI</vt:lpstr>
      <vt:lpstr>Matriz de Riesgos STECSDI</vt:lpstr>
      <vt:lpstr>ACCIONES</vt:lpstr>
      <vt:lpstr>Afectacion</vt:lpstr>
      <vt:lpstr>'Matriz de Riesgos STECSDI'!Área_de_impresión</vt:lpstr>
      <vt:lpstr>CLASIFICACION</vt:lpstr>
      <vt:lpstr>Clasificacion_GPR</vt:lpstr>
      <vt:lpstr>'Inf. STECSDI'!Clasificación_GPR</vt:lpstr>
      <vt:lpstr>Clasificación_GPR2</vt:lpstr>
      <vt:lpstr>CLASIFICACIÓN_RIESGO</vt:lpstr>
      <vt:lpstr>Estado_AC</vt:lpstr>
      <vt:lpstr>Factores</vt:lpstr>
      <vt:lpstr>NIVEL_CONTROL</vt:lpstr>
      <vt:lpstr>OEI</vt:lpstr>
      <vt:lpstr>OO</vt:lpstr>
      <vt:lpstr>RIESGO</vt:lpstr>
      <vt:lpstr>'Matriz de Riesgos STECSDI'!Títulos_a_imprimir</vt:lpstr>
      <vt:lpstr>UNIDADES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ntoscano</dc:creator>
  <cp:lastModifiedBy>NATALY CAROLINA TOSCANO CALDERÓN</cp:lastModifiedBy>
  <cp:lastPrinted>2024-10-18T18:41:32Z</cp:lastPrinted>
  <dcterms:created xsi:type="dcterms:W3CDTF">2005-07-08T22:06:17Z</dcterms:created>
  <dcterms:modified xsi:type="dcterms:W3CDTF">2024-10-30T19:08:36Z</dcterms:modified>
</cp:coreProperties>
</file>